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evavanweenen/Documents/LAMBO/"/>
    </mc:Choice>
  </mc:AlternateContent>
  <xr:revisionPtr revIDLastSave="0" documentId="8_{100A3CC7-DB5F-0948-B7F7-36BC5897052A}" xr6:coauthVersionLast="36" xr6:coauthVersionMax="36" xr10:uidLastSave="{00000000-0000-0000-0000-000000000000}"/>
  <bookViews>
    <workbookView xWindow="0" yWindow="500" windowWidth="28800" windowHeight="15880" tabRatio="500" firstSheet="1" activeTab="9" xr2:uid="{00000000-000D-0000-FFFF-FFFF00000000}"/>
  </bookViews>
  <sheets>
    <sheet name="Instructies" sheetId="3" r:id="rId1"/>
    <sheet name="Gegevens" sheetId="2" r:id="rId2"/>
    <sheet name="Licenties docent 1" sheetId="1" r:id="rId3"/>
    <sheet name="Licenties docent 2" sheetId="5" r:id="rId4"/>
    <sheet name="Licenties docent 3" sheetId="6" r:id="rId5"/>
    <sheet name="Licenties docent 4" sheetId="7" r:id="rId6"/>
    <sheet name="Licenties docent 5" sheetId="8" r:id="rId7"/>
    <sheet name="Licenties docent 6" sheetId="9" r:id="rId8"/>
    <sheet name="Licenties docent 7" sheetId="12" r:id="rId9"/>
    <sheet name="TOTAAL LICENTIES" sheetId="11" r:id="rId10"/>
    <sheet name="Blad4" sheetId="4" state="hidden" r:id="rId11"/>
  </sheets>
  <definedNames>
    <definedName name="Mevr.">Blad4!$B$4:$B$5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4" i="11" l="1"/>
  <c r="H24" i="11" s="1"/>
  <c r="H21" i="11"/>
  <c r="G21" i="11"/>
  <c r="F21" i="11"/>
  <c r="E21" i="11"/>
  <c r="H33" i="12"/>
  <c r="F33" i="12"/>
  <c r="G33" i="12" s="1"/>
  <c r="H32" i="12"/>
  <c r="F32" i="12"/>
  <c r="G32" i="12" s="1"/>
  <c r="H31" i="12"/>
  <c r="F31" i="12"/>
  <c r="G31" i="12" s="1"/>
  <c r="H30" i="12"/>
  <c r="F30" i="12"/>
  <c r="G30" i="12" s="1"/>
  <c r="H29" i="12"/>
  <c r="F29" i="12"/>
  <c r="G29" i="12" s="1"/>
  <c r="H28" i="12"/>
  <c r="F28" i="12"/>
  <c r="G28" i="12" s="1"/>
  <c r="H25" i="12"/>
  <c r="G25" i="12"/>
  <c r="F25" i="12"/>
  <c r="H24" i="12"/>
  <c r="G24" i="12"/>
  <c r="F24" i="12"/>
  <c r="H23" i="12"/>
  <c r="F23" i="12"/>
  <c r="G23" i="12" s="1"/>
  <c r="H22" i="12"/>
  <c r="F22" i="12"/>
  <c r="G22" i="12" s="1"/>
  <c r="H21" i="12"/>
  <c r="G21" i="12"/>
  <c r="F21" i="12"/>
  <c r="H20" i="12"/>
  <c r="F20" i="12"/>
  <c r="G20" i="12" s="1"/>
  <c r="H19" i="12"/>
  <c r="F19" i="12"/>
  <c r="G19" i="12" s="1"/>
  <c r="H18" i="12"/>
  <c r="G18" i="12"/>
  <c r="F18" i="12"/>
  <c r="H17" i="12"/>
  <c r="G17" i="12"/>
  <c r="F17" i="12"/>
  <c r="H16" i="12"/>
  <c r="G16" i="12"/>
  <c r="F16" i="12"/>
  <c r="H15" i="12"/>
  <c r="F15" i="12"/>
  <c r="G15" i="12" s="1"/>
  <c r="H14" i="12"/>
  <c r="F14" i="12"/>
  <c r="G14" i="12" s="1"/>
  <c r="H13" i="12"/>
  <c r="G13" i="12"/>
  <c r="F13" i="12"/>
  <c r="H12" i="12"/>
  <c r="F12" i="12"/>
  <c r="G12" i="12" s="1"/>
  <c r="H11" i="12"/>
  <c r="F11" i="12"/>
  <c r="G11" i="12" s="1"/>
  <c r="H10" i="12"/>
  <c r="G10" i="12"/>
  <c r="F10" i="12"/>
  <c r="H9" i="12"/>
  <c r="G9" i="12"/>
  <c r="F9" i="12"/>
  <c r="H8" i="12"/>
  <c r="G8" i="12"/>
  <c r="F8" i="12"/>
  <c r="H7" i="12"/>
  <c r="H36" i="12" s="1"/>
  <c r="F7" i="12"/>
  <c r="G7" i="12" s="1"/>
  <c r="H33" i="9"/>
  <c r="F33" i="9"/>
  <c r="G33" i="9" s="1"/>
  <c r="H32" i="9"/>
  <c r="F32" i="9"/>
  <c r="G32" i="9" s="1"/>
  <c r="H31" i="9"/>
  <c r="F31" i="9"/>
  <c r="G31" i="9" s="1"/>
  <c r="H30" i="9"/>
  <c r="F30" i="9"/>
  <c r="G30" i="9" s="1"/>
  <c r="H29" i="9"/>
  <c r="F29" i="9"/>
  <c r="G29" i="9" s="1"/>
  <c r="H28" i="9"/>
  <c r="F28" i="9"/>
  <c r="G28" i="9" s="1"/>
  <c r="H25" i="9"/>
  <c r="G25" i="9"/>
  <c r="F25" i="9"/>
  <c r="H24" i="9"/>
  <c r="G24" i="9"/>
  <c r="F24" i="9"/>
  <c r="H23" i="9"/>
  <c r="F23" i="9"/>
  <c r="G23" i="9" s="1"/>
  <c r="H22" i="9"/>
  <c r="F22" i="9"/>
  <c r="G22" i="9" s="1"/>
  <c r="H21" i="9"/>
  <c r="F21" i="9"/>
  <c r="G21" i="9" s="1"/>
  <c r="H20" i="9"/>
  <c r="F20" i="9"/>
  <c r="G20" i="9" s="1"/>
  <c r="H19" i="9"/>
  <c r="F19" i="9"/>
  <c r="G19" i="9" s="1"/>
  <c r="H18" i="9"/>
  <c r="G18" i="9"/>
  <c r="F18" i="9"/>
  <c r="H17" i="9"/>
  <c r="G17" i="9"/>
  <c r="F17" i="9"/>
  <c r="H16" i="9"/>
  <c r="G16" i="9"/>
  <c r="F16" i="9"/>
  <c r="H15" i="9"/>
  <c r="F15" i="9"/>
  <c r="G15" i="9" s="1"/>
  <c r="H14" i="9"/>
  <c r="F14" i="9"/>
  <c r="G14" i="9" s="1"/>
  <c r="H13" i="9"/>
  <c r="F13" i="9"/>
  <c r="G13" i="9" s="1"/>
  <c r="H12" i="9"/>
  <c r="F12" i="9"/>
  <c r="G12" i="9" s="1"/>
  <c r="H11" i="9"/>
  <c r="F11" i="9"/>
  <c r="G11" i="9" s="1"/>
  <c r="H10" i="9"/>
  <c r="G10" i="9"/>
  <c r="F10" i="9"/>
  <c r="H9" i="9"/>
  <c r="G9" i="9"/>
  <c r="F9" i="9"/>
  <c r="H8" i="9"/>
  <c r="G8" i="9"/>
  <c r="F8" i="9"/>
  <c r="H7" i="9"/>
  <c r="H36" i="9" s="1"/>
  <c r="F7" i="9"/>
  <c r="G7" i="9" s="1"/>
  <c r="H33" i="8"/>
  <c r="F33" i="8"/>
  <c r="G33" i="8" s="1"/>
  <c r="H32" i="8"/>
  <c r="F32" i="8"/>
  <c r="G32" i="8" s="1"/>
  <c r="H31" i="8"/>
  <c r="F31" i="8"/>
  <c r="G31" i="8" s="1"/>
  <c r="H30" i="8"/>
  <c r="G30" i="8"/>
  <c r="F30" i="8"/>
  <c r="H29" i="8"/>
  <c r="F29" i="8"/>
  <c r="G29" i="8" s="1"/>
  <c r="H28" i="8"/>
  <c r="F28" i="8"/>
  <c r="G28" i="8" s="1"/>
  <c r="H25" i="8"/>
  <c r="F25" i="8"/>
  <c r="G25" i="8" s="1"/>
  <c r="H24" i="8"/>
  <c r="G24" i="8"/>
  <c r="F24" i="8"/>
  <c r="H23" i="8"/>
  <c r="F23" i="8"/>
  <c r="G23" i="8" s="1"/>
  <c r="H22" i="8"/>
  <c r="F22" i="8"/>
  <c r="G22" i="8" s="1"/>
  <c r="H21" i="8"/>
  <c r="G21" i="8"/>
  <c r="F21" i="8"/>
  <c r="H20" i="8"/>
  <c r="G20" i="8"/>
  <c r="F20" i="8"/>
  <c r="H19" i="8"/>
  <c r="F19" i="8"/>
  <c r="G19" i="8" s="1"/>
  <c r="H18" i="8"/>
  <c r="F18" i="8"/>
  <c r="G18" i="8" s="1"/>
  <c r="H17" i="8"/>
  <c r="F17" i="8"/>
  <c r="G17" i="8" s="1"/>
  <c r="H16" i="8"/>
  <c r="G16" i="8"/>
  <c r="F16" i="8"/>
  <c r="H15" i="8"/>
  <c r="F15" i="8"/>
  <c r="G15" i="8" s="1"/>
  <c r="H14" i="8"/>
  <c r="F14" i="8"/>
  <c r="G14" i="8" s="1"/>
  <c r="H13" i="8"/>
  <c r="G13" i="8"/>
  <c r="F13" i="8"/>
  <c r="H12" i="8"/>
  <c r="G12" i="8"/>
  <c r="F12" i="8"/>
  <c r="H11" i="8"/>
  <c r="F11" i="8"/>
  <c r="G11" i="8" s="1"/>
  <c r="H10" i="8"/>
  <c r="F10" i="8"/>
  <c r="G10" i="8" s="1"/>
  <c r="H9" i="8"/>
  <c r="F9" i="8"/>
  <c r="G9" i="8" s="1"/>
  <c r="H8" i="8"/>
  <c r="G8" i="8"/>
  <c r="F8" i="8"/>
  <c r="H7" i="8"/>
  <c r="H36" i="8" s="1"/>
  <c r="F7" i="8"/>
  <c r="G7" i="8" s="1"/>
  <c r="H33" i="7"/>
  <c r="F33" i="7"/>
  <c r="G33" i="7" s="1"/>
  <c r="H32" i="7"/>
  <c r="G32" i="7"/>
  <c r="F32" i="7"/>
  <c r="H31" i="7"/>
  <c r="F31" i="7"/>
  <c r="G31" i="7" s="1"/>
  <c r="H30" i="7"/>
  <c r="F30" i="7"/>
  <c r="G30" i="7" s="1"/>
  <c r="H29" i="7"/>
  <c r="F29" i="7"/>
  <c r="G29" i="7" s="1"/>
  <c r="H28" i="7"/>
  <c r="F28" i="7"/>
  <c r="G28" i="7" s="1"/>
  <c r="H25" i="7"/>
  <c r="F25" i="7"/>
  <c r="G25" i="7" s="1"/>
  <c r="H24" i="7"/>
  <c r="G24" i="7"/>
  <c r="F24" i="7"/>
  <c r="H23" i="7"/>
  <c r="F23" i="7"/>
  <c r="G23" i="7" s="1"/>
  <c r="H22" i="7"/>
  <c r="G22" i="7"/>
  <c r="F22" i="7"/>
  <c r="H21" i="7"/>
  <c r="G21" i="7"/>
  <c r="F21" i="7"/>
  <c r="H20" i="7"/>
  <c r="F20" i="7"/>
  <c r="G20" i="7" s="1"/>
  <c r="H19" i="7"/>
  <c r="F19" i="7"/>
  <c r="G19" i="7" s="1"/>
  <c r="H18" i="7"/>
  <c r="F18" i="7"/>
  <c r="G18" i="7" s="1"/>
  <c r="H17" i="7"/>
  <c r="F17" i="7"/>
  <c r="G17" i="7" s="1"/>
  <c r="H16" i="7"/>
  <c r="G16" i="7"/>
  <c r="F16" i="7"/>
  <c r="H15" i="7"/>
  <c r="F15" i="7"/>
  <c r="G15" i="7" s="1"/>
  <c r="H14" i="7"/>
  <c r="G14" i="7"/>
  <c r="F14" i="7"/>
  <c r="H13" i="7"/>
  <c r="G13" i="7"/>
  <c r="F13" i="7"/>
  <c r="H12" i="7"/>
  <c r="F12" i="7"/>
  <c r="G12" i="7" s="1"/>
  <c r="H11" i="7"/>
  <c r="F11" i="7"/>
  <c r="G11" i="7" s="1"/>
  <c r="H10" i="7"/>
  <c r="F10" i="7"/>
  <c r="G10" i="7" s="1"/>
  <c r="H9" i="7"/>
  <c r="F9" i="7"/>
  <c r="G9" i="7" s="1"/>
  <c r="H8" i="7"/>
  <c r="G8" i="7"/>
  <c r="F8" i="7"/>
  <c r="H7" i="7"/>
  <c r="H36" i="7" s="1"/>
  <c r="F7" i="7"/>
  <c r="G7" i="7" s="1"/>
  <c r="H33" i="6"/>
  <c r="F33" i="6"/>
  <c r="G33" i="6" s="1"/>
  <c r="H32" i="6"/>
  <c r="F32" i="6"/>
  <c r="G32" i="6" s="1"/>
  <c r="H31" i="6"/>
  <c r="F31" i="6"/>
  <c r="G31" i="6" s="1"/>
  <c r="H30" i="6"/>
  <c r="F30" i="6"/>
  <c r="G30" i="6" s="1"/>
  <c r="H29" i="6"/>
  <c r="F29" i="6"/>
  <c r="G29" i="6" s="1"/>
  <c r="H28" i="6"/>
  <c r="F28" i="6"/>
  <c r="G28" i="6" s="1"/>
  <c r="H25" i="6"/>
  <c r="G25" i="6"/>
  <c r="F25" i="6"/>
  <c r="H24" i="6"/>
  <c r="G24" i="6"/>
  <c r="F24" i="6"/>
  <c r="H23" i="6"/>
  <c r="F23" i="6"/>
  <c r="G23" i="6" s="1"/>
  <c r="H22" i="6"/>
  <c r="F22" i="6"/>
  <c r="G22" i="6" s="1"/>
  <c r="H21" i="6"/>
  <c r="F21" i="6"/>
  <c r="G21" i="6" s="1"/>
  <c r="H20" i="6"/>
  <c r="F20" i="6"/>
  <c r="G20" i="6" s="1"/>
  <c r="H19" i="6"/>
  <c r="F19" i="6"/>
  <c r="G19" i="6" s="1"/>
  <c r="H18" i="6"/>
  <c r="G18" i="6"/>
  <c r="F18" i="6"/>
  <c r="H17" i="6"/>
  <c r="G17" i="6"/>
  <c r="F17" i="6"/>
  <c r="H16" i="6"/>
  <c r="G16" i="6"/>
  <c r="F16" i="6"/>
  <c r="H15" i="6"/>
  <c r="F15" i="6"/>
  <c r="G15" i="6" s="1"/>
  <c r="H14" i="6"/>
  <c r="F14" i="6"/>
  <c r="G14" i="6" s="1"/>
  <c r="H13" i="6"/>
  <c r="F13" i="6"/>
  <c r="G13" i="6" s="1"/>
  <c r="H12" i="6"/>
  <c r="F12" i="6"/>
  <c r="G12" i="6" s="1"/>
  <c r="H11" i="6"/>
  <c r="F11" i="6"/>
  <c r="G11" i="6" s="1"/>
  <c r="H10" i="6"/>
  <c r="G10" i="6"/>
  <c r="F10" i="6"/>
  <c r="H9" i="6"/>
  <c r="G9" i="6"/>
  <c r="F9" i="6"/>
  <c r="H8" i="6"/>
  <c r="G8" i="6"/>
  <c r="F8" i="6"/>
  <c r="H7" i="6"/>
  <c r="H36" i="6" s="1"/>
  <c r="F7" i="6"/>
  <c r="G7" i="6" s="1"/>
  <c r="H33" i="5"/>
  <c r="F33" i="5"/>
  <c r="G33" i="5" s="1"/>
  <c r="H32" i="5"/>
  <c r="F32" i="5"/>
  <c r="G32" i="5" s="1"/>
  <c r="H31" i="5"/>
  <c r="F31" i="5"/>
  <c r="G31" i="5" s="1"/>
  <c r="H30" i="5"/>
  <c r="F30" i="5"/>
  <c r="G30" i="5" s="1"/>
  <c r="H29" i="5"/>
  <c r="G29" i="5"/>
  <c r="F29" i="5"/>
  <c r="H28" i="5"/>
  <c r="G28" i="5"/>
  <c r="F28" i="5"/>
  <c r="H25" i="5"/>
  <c r="F25" i="5"/>
  <c r="G25" i="5" s="1"/>
  <c r="H24" i="5"/>
  <c r="G24" i="5"/>
  <c r="F24" i="5"/>
  <c r="H23" i="5"/>
  <c r="F23" i="5"/>
  <c r="G23" i="5" s="1"/>
  <c r="H22" i="5"/>
  <c r="F22" i="5"/>
  <c r="G22" i="5" s="1"/>
  <c r="H21" i="5"/>
  <c r="F21" i="5"/>
  <c r="G21" i="5" s="1"/>
  <c r="H20" i="5"/>
  <c r="F20" i="5"/>
  <c r="G20" i="5" s="1"/>
  <c r="H19" i="5"/>
  <c r="G19" i="5"/>
  <c r="F19" i="5"/>
  <c r="H18" i="5"/>
  <c r="G18" i="5"/>
  <c r="F18" i="5"/>
  <c r="H17" i="5"/>
  <c r="F17" i="5"/>
  <c r="G17" i="5" s="1"/>
  <c r="H16" i="5"/>
  <c r="G16" i="5"/>
  <c r="F16" i="5"/>
  <c r="H15" i="5"/>
  <c r="F15" i="5"/>
  <c r="G15" i="5" s="1"/>
  <c r="H14" i="5"/>
  <c r="F14" i="5"/>
  <c r="G14" i="5" s="1"/>
  <c r="H13" i="5"/>
  <c r="F13" i="5"/>
  <c r="G13" i="5" s="1"/>
  <c r="H12" i="5"/>
  <c r="F12" i="5"/>
  <c r="G12" i="5" s="1"/>
  <c r="H11" i="5"/>
  <c r="G11" i="5"/>
  <c r="F11" i="5"/>
  <c r="H10" i="5"/>
  <c r="G10" i="5"/>
  <c r="F10" i="5"/>
  <c r="H9" i="5"/>
  <c r="F9" i="5"/>
  <c r="G9" i="5" s="1"/>
  <c r="H8" i="5"/>
  <c r="G8" i="5"/>
  <c r="F8" i="5"/>
  <c r="H7" i="5"/>
  <c r="H36" i="5" s="1"/>
  <c r="F7" i="5"/>
  <c r="G7" i="5" s="1"/>
  <c r="G24" i="1"/>
  <c r="H24" i="1"/>
  <c r="H22" i="1"/>
  <c r="G22" i="1"/>
  <c r="F24" i="1"/>
  <c r="F22" i="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H20" i="11" s="1"/>
  <c r="E22" i="11"/>
  <c r="E23" i="11"/>
  <c r="E25" i="11"/>
  <c r="E28" i="11"/>
  <c r="E29" i="11"/>
  <c r="E30" i="11"/>
  <c r="E31" i="11"/>
  <c r="E32" i="11"/>
  <c r="E33" i="11"/>
  <c r="H20" i="1"/>
  <c r="F20" i="1"/>
  <c r="G20" i="1" s="1"/>
  <c r="F24" i="11" l="1"/>
  <c r="G24" i="11"/>
  <c r="F20" i="11"/>
  <c r="G20" i="11" s="1"/>
  <c r="E7" i="11"/>
  <c r="H31" i="11" l="1"/>
  <c r="H25" i="11"/>
  <c r="F25" i="1"/>
  <c r="G25" i="1" s="1"/>
  <c r="H25" i="1"/>
  <c r="H9" i="1"/>
  <c r="H8" i="1"/>
  <c r="H7" i="1"/>
  <c r="F23" i="11"/>
  <c r="H37" i="11"/>
  <c r="H40" i="11"/>
  <c r="F15" i="11"/>
  <c r="F17" i="11"/>
  <c r="H11" i="11"/>
  <c r="F7" i="11"/>
  <c r="F8" i="11"/>
  <c r="H10" i="11"/>
  <c r="H12" i="11"/>
  <c r="F13" i="11"/>
  <c r="F14" i="11"/>
  <c r="H16" i="11"/>
  <c r="H18" i="11"/>
  <c r="F19" i="11"/>
  <c r="H22" i="11"/>
  <c r="H28" i="11"/>
  <c r="F29" i="11"/>
  <c r="G29" i="11" s="1"/>
  <c r="F30" i="11"/>
  <c r="G30" i="11" s="1"/>
  <c r="H32" i="11"/>
  <c r="H33" i="11"/>
  <c r="E40" i="11"/>
  <c r="F11" i="11"/>
  <c r="F9" i="11"/>
  <c r="F7" i="1"/>
  <c r="G7" i="1" s="1"/>
  <c r="H10" i="1"/>
  <c r="H11" i="1"/>
  <c r="H12" i="1"/>
  <c r="H13" i="1"/>
  <c r="H14" i="1"/>
  <c r="H15" i="1"/>
  <c r="H16" i="1"/>
  <c r="H17" i="1"/>
  <c r="H18" i="1"/>
  <c r="H19" i="1"/>
  <c r="H21" i="1"/>
  <c r="H23" i="1"/>
  <c r="H28" i="1"/>
  <c r="H29" i="1"/>
  <c r="H30" i="1"/>
  <c r="H31" i="1"/>
  <c r="H32" i="1"/>
  <c r="H33" i="1"/>
  <c r="F33" i="1"/>
  <c r="G33" i="1" s="1"/>
  <c r="F32" i="1"/>
  <c r="G32" i="1" s="1"/>
  <c r="F31" i="1"/>
  <c r="G31" i="1" s="1"/>
  <c r="F30" i="1"/>
  <c r="G30" i="1" s="1"/>
  <c r="F29" i="1"/>
  <c r="G29" i="1"/>
  <c r="F28" i="1"/>
  <c r="G28" i="1" s="1"/>
  <c r="F23" i="1"/>
  <c r="G23" i="1" s="1"/>
  <c r="F21" i="1"/>
  <c r="G21" i="1" s="1"/>
  <c r="F19" i="1"/>
  <c r="G19" i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25" i="11" l="1"/>
  <c r="G25" i="11" s="1"/>
  <c r="H8" i="11"/>
  <c r="F12" i="11"/>
  <c r="G12" i="11" s="1"/>
  <c r="F33" i="11"/>
  <c r="G33" i="11" s="1"/>
  <c r="H30" i="11"/>
  <c r="H29" i="11"/>
  <c r="H23" i="11"/>
  <c r="F31" i="11"/>
  <c r="G31" i="11" s="1"/>
  <c r="F18" i="11"/>
  <c r="G18" i="11" s="1"/>
  <c r="G8" i="11"/>
  <c r="G11" i="11"/>
  <c r="G14" i="11"/>
  <c r="G13" i="11"/>
  <c r="G17" i="11"/>
  <c r="G15" i="11"/>
  <c r="G19" i="11"/>
  <c r="G9" i="11"/>
  <c r="H36" i="1"/>
  <c r="F22" i="11"/>
  <c r="G22" i="11" s="1"/>
  <c r="H14" i="11"/>
  <c r="H9" i="11"/>
  <c r="H17" i="11"/>
  <c r="F16" i="11"/>
  <c r="G16" i="11" s="1"/>
  <c r="F28" i="11"/>
  <c r="G28" i="11" s="1"/>
  <c r="F32" i="11"/>
  <c r="G32" i="11" s="1"/>
  <c r="H19" i="11"/>
  <c r="H13" i="11"/>
  <c r="H15" i="11"/>
  <c r="G7" i="11"/>
  <c r="H7" i="11" s="1"/>
  <c r="F10" i="11"/>
  <c r="G10" i="11" s="1"/>
  <c r="G23" i="11"/>
  <c r="H43" i="11" l="1"/>
  <c r="G4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Rosanne Boermans</author>
  </authors>
  <commentList>
    <comment ref="E8" authorId="0" shapeId="0" xr:uid="{00000000-0006-0000-0100-000001000000}">
      <text>
        <r>
          <rPr>
            <sz val="12"/>
            <color indexed="81"/>
            <rFont val="Calibri"/>
            <family val="2"/>
          </rPr>
          <t>Als u (ook) voor collega's licenties bestelt, graag:
1. onderstaande gegevens invullen; 
2. op de corresponderende tabbladen aangeven welke (leerlingen)licenties zij nodig hebben. 
Indien u of zij nog geen account op onze website (www.lambo.nl) hebben, maken wij deze aan.</t>
        </r>
      </text>
    </comment>
    <comment ref="B18" authorId="0" shapeId="0" xr:uid="{00000000-0006-0000-0100-000002000000}">
      <text>
        <r>
          <rPr>
            <sz val="12"/>
            <color indexed="81"/>
            <rFont val="Calibri"/>
            <family val="2"/>
          </rPr>
          <t>Dit is het mailadres waar de factuur naartoe wordt gestuurd.</t>
        </r>
      </text>
    </comment>
  </commentList>
</comments>
</file>

<file path=xl/sharedStrings.xml><?xml version="1.0" encoding="utf-8"?>
<sst xmlns="http://schemas.openxmlformats.org/spreadsheetml/2006/main" count="436" uniqueCount="105">
  <si>
    <t>  ART-History, 1 Cultuur van de Kerk, docentenlicentie - (H1-DOC)</t>
  </si>
  <si>
    <t>  ART-History, 2 Hofcultuur, docentenlicentie - (H2-DOC)</t>
  </si>
  <si>
    <t>  ART-History, 3 De Gouden Eeuw, docentenlicentie - (H3-DOC)</t>
  </si>
  <si>
    <t>  ART-History, 4 Cultuur van romantiek en realisme, docentenlicentie - (H4-DOC)</t>
  </si>
  <si>
    <t>  ART-History, 5 Cultuur van het moderne, docentenlicentie - (H5-DOC)</t>
  </si>
  <si>
    <t>  ART-History, 6 Massacultuur, docentenlicentie - (H6-DOC)</t>
  </si>
  <si>
    <t>Leerlingenlicenties </t>
  </si>
  <si>
    <t>Docentenlicenties</t>
  </si>
  <si>
    <t>ISBN</t>
  </si>
  <si>
    <t>H1-DOC</t>
  </si>
  <si>
    <t>H2-HOC</t>
  </si>
  <si>
    <t>H3-DOC</t>
  </si>
  <si>
    <t>H4-DOC</t>
  </si>
  <si>
    <t>H5-DOC</t>
  </si>
  <si>
    <t>H6-DOC</t>
  </si>
  <si>
    <t>978.94.6062.096.6</t>
  </si>
  <si>
    <t>978.94.6062.115.4</t>
  </si>
  <si>
    <t>978.94.6062.108.6</t>
  </si>
  <si>
    <t>978.94.6062.101.7</t>
  </si>
  <si>
    <t>  ART-History, 1 Cultuur van de Kerk, vragenblok</t>
  </si>
  <si>
    <t>  ART-History, 1 Cultuur van de Kerk, online + vragenblok</t>
  </si>
  <si>
    <t>  ART-History, 2 Hofcultuur, online + vragenblok</t>
  </si>
  <si>
    <t>  ART-History, 2 Hofcultuur, vragenblok</t>
  </si>
  <si>
    <t>  ART-History, 3 De Gouden Eeuw, online + vragenbloK</t>
  </si>
  <si>
    <t>978.94.6062.110.9</t>
  </si>
  <si>
    <t>  ART-History, 3 De Gouden Eeuw, vragenblok</t>
  </si>
  <si>
    <t>978.94.6062.121.5</t>
  </si>
  <si>
    <t>  ART-History, 4 Romantiek en Realisme in de 19e eeuw, online + vragenblok</t>
  </si>
  <si>
    <t>978.94.6062.109.3</t>
  </si>
  <si>
    <t>  ART-History, 4 Romantiek en Realisme, vragenblok</t>
  </si>
  <si>
    <t>978.94.6062.112.3</t>
  </si>
  <si>
    <t>  ART-History, 5 Cultuur van het Moderne, online + vragenblok</t>
  </si>
  <si>
    <t>978.94.6062.107.9</t>
  </si>
  <si>
    <t>  ART-History, 5 Cultuur van het Moderne, vragenblok</t>
  </si>
  <si>
    <t>978.94.6062.114.7</t>
  </si>
  <si>
    <t>  ART-History, 6 Massacultuur, online + vragenblok</t>
  </si>
  <si>
    <t>978.94.6062.100.0</t>
  </si>
  <si>
    <t>  ART-History, 6 Massacultuur, vragenblok</t>
  </si>
  <si>
    <t>978.94.6062.113.0</t>
  </si>
  <si>
    <t>  Basis Beeldende Begrippen, online</t>
  </si>
  <si>
    <t>978.94.6062.120.8</t>
  </si>
  <si>
    <t>  Kunstboek, online </t>
  </si>
  <si>
    <t>978.94.6062.129.1</t>
  </si>
  <si>
    <t>  stArt, online</t>
  </si>
  <si>
    <t>978.94.6062.124.6</t>
  </si>
  <si>
    <t>Prijs per leerling</t>
  </si>
  <si>
    <t>Aantal</t>
  </si>
  <si>
    <t>Totaalprijs</t>
  </si>
  <si>
    <t>Totaal</t>
  </si>
  <si>
    <t>Administratieve ondersteuning</t>
  </si>
  <si>
    <t>Kortingsbedrag</t>
  </si>
  <si>
    <t>Kortings%</t>
  </si>
  <si>
    <t>U kunt dit ook zelf doen.</t>
  </si>
  <si>
    <t>Bestelgegevens</t>
  </si>
  <si>
    <t>Aanhef</t>
  </si>
  <si>
    <t>Voornaam</t>
  </si>
  <si>
    <t>Achternaam</t>
  </si>
  <si>
    <t>Stap 1</t>
  </si>
  <si>
    <t>Stap 2</t>
  </si>
  <si>
    <t>Instructies</t>
  </si>
  <si>
    <t>Stap 3</t>
  </si>
  <si>
    <t>Mailadres</t>
  </si>
  <si>
    <t>Schoolnaam</t>
  </si>
  <si>
    <t>Mevr.</t>
  </si>
  <si>
    <t>Dhr.</t>
  </si>
  <si>
    <t>(geen)</t>
  </si>
  <si>
    <t>Bestelling op naam van</t>
  </si>
  <si>
    <t>Straat + huisnummer</t>
  </si>
  <si>
    <t>Postcode + plaats</t>
  </si>
  <si>
    <t>Mailadres financiële administratie</t>
  </si>
  <si>
    <t>—selecteer—</t>
  </si>
  <si>
    <t>Factureringsgegevens</t>
  </si>
  <si>
    <t>Opmerkingen</t>
  </si>
  <si>
    <t>Docent 1</t>
  </si>
  <si>
    <t>Docent 2</t>
  </si>
  <si>
    <t>Docent 3</t>
  </si>
  <si>
    <t>Docent 4</t>
  </si>
  <si>
    <t>Docent 5</t>
  </si>
  <si>
    <t>Docent 6</t>
  </si>
  <si>
    <t>Docent 7</t>
  </si>
  <si>
    <t>Docent 8</t>
  </si>
  <si>
    <t>Gegevens docent(en)</t>
  </si>
  <si>
    <t>Stuur het ingevulde formulier naar administratie@lambo.nl.</t>
  </si>
  <si>
    <t>U ontvangt binnen 1 werkdag een bevestiging.</t>
  </si>
  <si>
    <t>TOTAAL LICENTIES</t>
  </si>
  <si>
    <t>Reeds een account op lambo.nl?</t>
  </si>
  <si>
    <t>ja</t>
  </si>
  <si>
    <t>nee</t>
  </si>
  <si>
    <t>onbekend</t>
  </si>
  <si>
    <r>
      <t xml:space="preserve">Geef op het tabbladen 'Licenties docent x' in </t>
    </r>
    <r>
      <rPr>
        <b/>
        <sz val="12"/>
        <color theme="1"/>
        <rFont val="Calibri"/>
        <family val="2"/>
        <scheme val="minor"/>
      </rPr>
      <t>kolom E 'Aantal'</t>
    </r>
    <r>
      <rPr>
        <sz val="12"/>
        <color theme="1"/>
        <rFont val="Calibri"/>
        <family val="2"/>
        <scheme val="minor"/>
      </rPr>
      <t xml:space="preserve"> aan hoeveel licenties u van iedere online-uitgave wilt bestellen voor de betreffende docent. Indien u voor meer dan 6 docenten ook leerlingenlicenties wilt bestellen, neem dan contact met ons op.
Het bestand berekent automatisch in het tabblad '</t>
    </r>
    <r>
      <rPr>
        <sz val="12"/>
        <color theme="0" tint="-0.34998626667073579"/>
        <rFont val="Calibri (Hoofdtekst)"/>
      </rPr>
      <t>Totaal licenties</t>
    </r>
    <r>
      <rPr>
        <sz val="12"/>
        <color theme="1"/>
        <rFont val="Calibri"/>
        <family val="2"/>
        <scheme val="minor"/>
      </rPr>
      <t>' hoeveel bulkkorting u krijgt aan de hand van de bestelde aantallen. 
N.B. U heeft 1 licentie per leerling nodig.</t>
    </r>
  </si>
  <si>
    <t xml:space="preserve">Vul het tabblad 'Gegevens' in.
</t>
  </si>
  <si>
    <t>Administratiekosten (vervalt bij gebruik van administratieve ondersteuning)</t>
  </si>
  <si>
    <t>Totale korting</t>
  </si>
  <si>
    <t>978.94.6062.145.1</t>
  </si>
  <si>
    <t xml:space="preserve">  Kunst in 't kort</t>
  </si>
  <si>
    <r>
      <rPr>
        <b/>
        <sz val="12"/>
        <color theme="1"/>
        <rFont val="Calibri"/>
        <family val="2"/>
        <scheme val="minor"/>
      </rPr>
      <t>Kortingen:</t>
    </r>
    <r>
      <rPr>
        <sz val="12"/>
        <color theme="1"/>
        <rFont val="Calibri"/>
        <family val="2"/>
        <scheme val="minor"/>
      </rPr>
      <t xml:space="preserve">
1-9 licenties: 0% korting
10-24 licenties: 5% korting
25-99 licenties: 10% korting
&gt; 100 licenties: 15% korting</t>
    </r>
  </si>
  <si>
    <t xml:space="preserve">Tegen een vergoeding uploadt LAMBO uw leerlingen in het systeem en koppelt ze aan de juiste licentie(s). </t>
  </si>
  <si>
    <t>Bestelformulier licenties 2021-2022</t>
  </si>
  <si>
    <t>978.94.6062.134.5</t>
  </si>
  <si>
    <t>Bestelformulier licenties 2022-2023</t>
  </si>
  <si>
    <t>Looptijd: 1 augustus 2022 t/m 31 juli 2023</t>
  </si>
  <si>
    <t>  Beeldende Begrippen, online</t>
  </si>
  <si>
    <t>  Kunstboek, online-vragenblokken</t>
  </si>
  <si>
    <t>  stArt. Deel II, online</t>
  </si>
  <si>
    <t>  Kunstboek, online-tekstblokken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</si>
</sst>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€&quot;\ * #,##0.00_);_(&quot;€&quot;\ * \(#,##0.00\);_(&quot;€&quot;\ 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333333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indexed="81"/>
      <name val="Calibri"/>
      <family val="2"/>
    </font>
    <font>
      <b/>
      <u/>
      <sz val="16"/>
      <color theme="1"/>
      <name val="Calibri"/>
      <family val="2"/>
      <scheme val="minor"/>
    </font>
    <font>
      <sz val="12"/>
      <color theme="0" tint="-0.34998626667073579"/>
      <name val="Calibri (Hoofdtekst)"/>
    </font>
    <font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6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5" fillId="2" borderId="0" xfId="0" applyFont="1" applyFill="1"/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Protection="1"/>
    <xf numFmtId="0" fontId="5" fillId="2" borderId="0" xfId="0" applyFont="1" applyFill="1" applyProtection="1"/>
    <xf numFmtId="0" fontId="2" fillId="2" borderId="0" xfId="0" applyFont="1" applyFill="1" applyProtection="1"/>
    <xf numFmtId="44" fontId="0" fillId="2" borderId="0" xfId="1" applyFont="1" applyFill="1"/>
    <xf numFmtId="0" fontId="0" fillId="3" borderId="0" xfId="0" applyFill="1" applyProtection="1">
      <protection locked="0"/>
    </xf>
    <xf numFmtId="0" fontId="0" fillId="4" borderId="0" xfId="0" applyFill="1" applyProtection="1"/>
    <xf numFmtId="0" fontId="0" fillId="5" borderId="0" xfId="0" applyFill="1" applyProtection="1"/>
    <xf numFmtId="0" fontId="0" fillId="6" borderId="0" xfId="0" applyFill="1" applyProtection="1"/>
    <xf numFmtId="0" fontId="0" fillId="7" borderId="0" xfId="0" applyFill="1" applyProtection="1"/>
    <xf numFmtId="0" fontId="0" fillId="8" borderId="0" xfId="0" applyFill="1" applyProtection="1"/>
    <xf numFmtId="0" fontId="0" fillId="9" borderId="0" xfId="0" applyFill="1" applyProtection="1"/>
    <xf numFmtId="0" fontId="8" fillId="2" borderId="0" xfId="0" applyFont="1" applyFill="1" applyProtection="1"/>
    <xf numFmtId="0" fontId="2" fillId="2" borderId="0" xfId="0" applyFont="1" applyFill="1" applyAlignment="1" applyProtection="1">
      <alignment wrapText="1"/>
    </xf>
    <xf numFmtId="0" fontId="3" fillId="2" borderId="0" xfId="0" applyFont="1" applyFill="1" applyProtection="1"/>
    <xf numFmtId="44" fontId="0" fillId="2" borderId="0" xfId="1" applyFont="1" applyFill="1" applyProtection="1"/>
    <xf numFmtId="0" fontId="0" fillId="3" borderId="0" xfId="0" applyFill="1" applyProtection="1"/>
    <xf numFmtId="9" fontId="0" fillId="2" borderId="0" xfId="2" applyFont="1" applyFill="1" applyProtection="1"/>
    <xf numFmtId="44" fontId="0" fillId="2" borderId="0" xfId="0" applyNumberFormat="1" applyFill="1" applyProtection="1"/>
    <xf numFmtId="44" fontId="2" fillId="2" borderId="0" xfId="1" applyFont="1" applyFill="1" applyProtection="1"/>
    <xf numFmtId="0" fontId="4" fillId="2" borderId="0" xfId="3" applyFill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Alignment="1">
      <alignment vertical="top"/>
    </xf>
    <xf numFmtId="0" fontId="0" fillId="3" borderId="0" xfId="0" applyFill="1" applyAlignment="1" applyProtection="1">
      <alignment horizontal="right"/>
      <protection locked="0"/>
    </xf>
    <xf numFmtId="0" fontId="4" fillId="2" borderId="0" xfId="3" applyFill="1" applyProtection="1">
      <protection locked="0"/>
    </xf>
    <xf numFmtId="0" fontId="0" fillId="10" borderId="0" xfId="0" applyFill="1" applyProtection="1"/>
    <xf numFmtId="0" fontId="6" fillId="2" borderId="0" xfId="0" applyFont="1" applyFill="1" applyProtection="1"/>
    <xf numFmtId="0" fontId="0" fillId="2" borderId="0" xfId="0" applyFill="1" applyBorder="1" applyProtection="1"/>
    <xf numFmtId="0" fontId="0" fillId="11" borderId="0" xfId="0" applyFill="1" applyProtection="1"/>
    <xf numFmtId="0" fontId="10" fillId="8" borderId="0" xfId="0" applyFont="1" applyFill="1" applyProtection="1"/>
    <xf numFmtId="0" fontId="10" fillId="7" borderId="0" xfId="0" applyFont="1" applyFill="1" applyProtection="1"/>
    <xf numFmtId="0" fontId="10" fillId="6" borderId="0" xfId="0" applyFont="1" applyFill="1" applyProtection="1"/>
    <xf numFmtId="0" fontId="0" fillId="12" borderId="0" xfId="0" applyFill="1" applyProtection="1"/>
    <xf numFmtId="1" fontId="0" fillId="2" borderId="0" xfId="0" applyNumberFormat="1" applyFill="1" applyAlignment="1" applyProtection="1">
      <alignment horizontal="left"/>
    </xf>
  </cellXfs>
  <cellStyles count="4">
    <cellStyle name="Hyperlink" xfId="3" builtinId="8"/>
    <cellStyle name="Procent" xfId="2" builtinId="5"/>
    <cellStyle name="Standaard" xfId="0" builtinId="0"/>
    <cellStyle name="Valuta" xfId="1" builtin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7061200</xdr:colOff>
      <xdr:row>0</xdr:row>
      <xdr:rowOff>152400</xdr:rowOff>
    </xdr:from>
    <xdr:to>
      <xdr:col>3</xdr:col>
      <xdr:colOff>1460500</xdr:colOff>
      <xdr:row>2</xdr:row>
      <xdr:rowOff>227122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2200" y="152400"/>
          <a:ext cx="2032000" cy="58272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1</xdr:row>
      <xdr:rowOff>63500</xdr:rowOff>
    </xdr:from>
    <xdr:to>
      <xdr:col>7</xdr:col>
      <xdr:colOff>647700</xdr:colOff>
      <xdr:row>3</xdr:row>
      <xdr:rowOff>100122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A08C740-609B-5C4A-B5AE-289B20973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8400" y="266700"/>
          <a:ext cx="2032000" cy="5827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1</xdr:row>
      <xdr:rowOff>0</xdr:rowOff>
    </xdr:from>
    <xdr:to>
      <xdr:col>12</xdr:col>
      <xdr:colOff>0</xdr:colOff>
      <xdr:row>3</xdr:row>
      <xdr:rowOff>36622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5100" y="203200"/>
          <a:ext cx="2032000" cy="582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63500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4200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69F509C-8292-CA41-8A6D-6585B0D7C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1853025-995B-7C49-8DD6-647D8C787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37DB8CCE-BD32-EB41-A0DE-535586E9F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C350098-7934-9F48-AC1E-3AEA58526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56E7B9C-DF9D-174C-BB0F-0D58E550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201722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960F5D2-15EB-964A-BF2A-53BE65B72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  <xdr:twoCellAnchor editAs="oneCell">
    <xdr:from>
      <xdr:col>5</xdr:col>
      <xdr:colOff>431800</xdr:colOff>
      <xdr:row>1</xdr:row>
      <xdr:rowOff>25400</xdr:rowOff>
    </xdr:from>
    <xdr:to>
      <xdr:col>7</xdr:col>
      <xdr:colOff>584200</xdr:colOff>
      <xdr:row>3</xdr:row>
      <xdr:rowOff>62022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C1A2640-0541-614A-A64A-337618268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4900" y="228600"/>
          <a:ext cx="2032000" cy="582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administratie@lambo.nl?subject=Bestelformulier%20licenties%202018-1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www.lambo.nl/docenteninstructies-online-uitgav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B2:D10"/>
  <sheetViews>
    <sheetView workbookViewId="0">
      <selection activeCell="C9" sqref="C9"/>
    </sheetView>
  </sheetViews>
  <sheetFormatPr baseColWidth="10" defaultRowHeight="16"/>
  <cols>
    <col min="1" max="2" width="10.83203125" style="3"/>
    <col min="3" max="3" width="100.1640625" style="3" customWidth="1"/>
    <col min="4" max="4" width="54.5" style="3" customWidth="1"/>
    <col min="5" max="16384" width="10.83203125" style="3"/>
  </cols>
  <sheetData>
    <row r="2" spans="2:4" ht="24">
      <c r="B2" s="2" t="s">
        <v>97</v>
      </c>
    </row>
    <row r="3" spans="2:4" s="6" customFormat="1" ht="19">
      <c r="B3" s="6" t="s">
        <v>59</v>
      </c>
    </row>
    <row r="5" spans="2:4" ht="34">
      <c r="B5" s="31" t="s">
        <v>57</v>
      </c>
      <c r="C5" s="5" t="s">
        <v>90</v>
      </c>
    </row>
    <row r="6" spans="2:4" ht="136">
      <c r="B6" s="31" t="s">
        <v>58</v>
      </c>
      <c r="C6" s="5" t="s">
        <v>89</v>
      </c>
      <c r="D6" s="5" t="s">
        <v>95</v>
      </c>
    </row>
    <row r="7" spans="2:4">
      <c r="B7" s="4"/>
      <c r="C7" s="5"/>
      <c r="D7" s="5"/>
    </row>
    <row r="8" spans="2:4">
      <c r="B8" s="4"/>
      <c r="C8" s="5"/>
      <c r="D8" s="5"/>
    </row>
    <row r="9" spans="2:4">
      <c r="B9" s="4" t="s">
        <v>60</v>
      </c>
      <c r="C9" s="33" t="s">
        <v>82</v>
      </c>
    </row>
    <row r="10" spans="2:4">
      <c r="C10" s="3" t="s">
        <v>83</v>
      </c>
    </row>
  </sheetData>
  <sheetProtection algorithmName="SHA-512" hashValue="W2kspulLBNgvRymXjWOAk6tXr8CqqcRRR/i70fjXUF9XJ2kI/ZtSopF35vd5Irz1uL4DErHpq3wTwIZ7yYUO1A==" saltValue="/CYf4eTRAwJ4hhzGhnM5nQ==" spinCount="100000" sheet="1" objects="1" scenarios="1" selectLockedCells="1"/>
  <hyperlinks>
    <hyperlink ref="C9" r:id="rId1" display="Stuur het ingevulde formulier naar administratie@lambo.nl. U ontvangt binnen 1 dag een bevestiging." xr:uid="{00000000-0004-0000-0000-000000000000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 tint="-0.249977111117893"/>
  </sheetPr>
  <dimension ref="B2:H63"/>
  <sheetViews>
    <sheetView tabSelected="1" topLeftCell="A6" workbookViewId="0">
      <selection activeCell="E37" sqref="E3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21" t="s">
        <v>84</v>
      </c>
    </row>
    <row r="3" spans="2:8" ht="19">
      <c r="B3" s="11" t="s">
        <v>100</v>
      </c>
    </row>
    <row r="6" spans="2:8" s="22" customFormat="1" ht="17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10" t="s">
        <v>15</v>
      </c>
      <c r="C7" s="23" t="s">
        <v>20</v>
      </c>
      <c r="D7" s="24">
        <v>8.6</v>
      </c>
      <c r="E7" s="25">
        <f>SUM('Licenties docent 1'!E7,'Licenties docent 2'!E7,'Licenties docent 3'!E7,'Licenties docent 4'!E7,'Licenties docent 5'!E7,'Licenties docent 6'!E7,'Licenties docent 7'!E7)</f>
        <v>0</v>
      </c>
      <c r="F7" s="26">
        <f>IF(E7&lt;10,0%,IF(E7&lt;25,5%,IF(E7&lt;100,10%,15%)))</f>
        <v>0</v>
      </c>
      <c r="G7" s="24">
        <f>D7*E7*F7</f>
        <v>0</v>
      </c>
      <c r="H7" s="27">
        <f>D7*E7-G7</f>
        <v>0</v>
      </c>
    </row>
    <row r="8" spans="2:8">
      <c r="B8" s="10" t="s">
        <v>16</v>
      </c>
      <c r="C8" s="23" t="s">
        <v>19</v>
      </c>
      <c r="D8" s="24">
        <v>4.5999999999999996</v>
      </c>
      <c r="E8" s="25">
        <f>SUM('Licenties docent 1'!E8,'Licenties docent 2'!E8,'Licenties docent 3'!E8,'Licenties docent 4'!E8,'Licenties docent 5'!E8,'Licenties docent 6'!E8,'Licenties docent 7'!E8)</f>
        <v>0</v>
      </c>
      <c r="F8" s="26">
        <f t="shared" ref="F8:F25" si="0">IF(E8&lt;10,0%,IF(E8&lt;25,5%,IF(E8&lt;100,10%,15%)))</f>
        <v>0</v>
      </c>
      <c r="G8" s="24">
        <f t="shared" ref="G8:G25" si="1">D8*E8*F8</f>
        <v>0</v>
      </c>
      <c r="H8" s="27">
        <f t="shared" ref="H8:H25" si="2">D8*E8</f>
        <v>0</v>
      </c>
    </row>
    <row r="9" spans="2:8">
      <c r="B9" s="10" t="s">
        <v>17</v>
      </c>
      <c r="C9" s="23" t="s">
        <v>21</v>
      </c>
      <c r="D9" s="24">
        <v>8.6</v>
      </c>
      <c r="E9" s="25">
        <f>SUM('Licenties docent 1'!E9,'Licenties docent 2'!E9,'Licenties docent 3'!E9,'Licenties docent 4'!E9,'Licenties docent 5'!E9,'Licenties docent 6'!E9,'Licenties docent 7'!E9)</f>
        <v>0</v>
      </c>
      <c r="F9" s="26">
        <f t="shared" si="0"/>
        <v>0</v>
      </c>
      <c r="G9" s="24">
        <f t="shared" si="1"/>
        <v>0</v>
      </c>
      <c r="H9" s="27">
        <f t="shared" si="2"/>
        <v>0</v>
      </c>
    </row>
    <row r="10" spans="2:8">
      <c r="B10" s="10" t="s">
        <v>18</v>
      </c>
      <c r="C10" s="23" t="s">
        <v>22</v>
      </c>
      <c r="D10" s="24">
        <v>4.5999999999999996</v>
      </c>
      <c r="E10" s="25">
        <f>SUM('Licenties docent 1'!E10,'Licenties docent 2'!E10,'Licenties docent 3'!E10,'Licenties docent 4'!E10,'Licenties docent 5'!E10,'Licenties docent 6'!E10,'Licenties docent 7'!E10)</f>
        <v>0</v>
      </c>
      <c r="F10" s="26">
        <f t="shared" si="0"/>
        <v>0</v>
      </c>
      <c r="G10" s="24">
        <f t="shared" si="1"/>
        <v>0</v>
      </c>
      <c r="H10" s="27">
        <f t="shared" si="2"/>
        <v>0</v>
      </c>
    </row>
    <row r="11" spans="2:8">
      <c r="B11" s="10" t="s">
        <v>24</v>
      </c>
      <c r="C11" s="23" t="s">
        <v>23</v>
      </c>
      <c r="D11" s="24">
        <v>8.6</v>
      </c>
      <c r="E11" s="25">
        <f>SUM('Licenties docent 1'!E11,'Licenties docent 2'!E11,'Licenties docent 3'!E11,'Licenties docent 4'!E11,'Licenties docent 5'!E11,'Licenties docent 6'!E11,'Licenties docent 7'!E11)</f>
        <v>0</v>
      </c>
      <c r="F11" s="26">
        <f t="shared" si="0"/>
        <v>0</v>
      </c>
      <c r="G11" s="24">
        <f t="shared" si="1"/>
        <v>0</v>
      </c>
      <c r="H11" s="27">
        <f t="shared" si="2"/>
        <v>0</v>
      </c>
    </row>
    <row r="12" spans="2:8">
      <c r="B12" s="10" t="s">
        <v>26</v>
      </c>
      <c r="C12" s="23" t="s">
        <v>25</v>
      </c>
      <c r="D12" s="24">
        <v>4.5999999999999996</v>
      </c>
      <c r="E12" s="25">
        <f>SUM('Licenties docent 1'!E12,'Licenties docent 2'!E12,'Licenties docent 3'!E12,'Licenties docent 4'!E12,'Licenties docent 5'!E12,'Licenties docent 6'!E12,'Licenties docent 7'!E12)</f>
        <v>0</v>
      </c>
      <c r="F12" s="26">
        <f t="shared" si="0"/>
        <v>0</v>
      </c>
      <c r="G12" s="24">
        <f t="shared" si="1"/>
        <v>0</v>
      </c>
      <c r="H12" s="27">
        <f t="shared" si="2"/>
        <v>0</v>
      </c>
    </row>
    <row r="13" spans="2:8">
      <c r="B13" s="10" t="s">
        <v>28</v>
      </c>
      <c r="C13" s="23" t="s">
        <v>27</v>
      </c>
      <c r="D13" s="24">
        <v>8.6</v>
      </c>
      <c r="E13" s="25">
        <f>SUM('Licenties docent 1'!E13,'Licenties docent 2'!E13,'Licenties docent 3'!E13,'Licenties docent 4'!E13,'Licenties docent 5'!E13,'Licenties docent 6'!E13,'Licenties docent 7'!E13)</f>
        <v>0</v>
      </c>
      <c r="F13" s="26">
        <f t="shared" si="0"/>
        <v>0</v>
      </c>
      <c r="G13" s="24">
        <f t="shared" si="1"/>
        <v>0</v>
      </c>
      <c r="H13" s="27">
        <f t="shared" si="2"/>
        <v>0</v>
      </c>
    </row>
    <row r="14" spans="2:8">
      <c r="B14" s="10" t="s">
        <v>30</v>
      </c>
      <c r="C14" s="23" t="s">
        <v>29</v>
      </c>
      <c r="D14" s="24">
        <v>4.5999999999999996</v>
      </c>
      <c r="E14" s="25">
        <f>SUM('Licenties docent 1'!E14,'Licenties docent 2'!E14,'Licenties docent 3'!E14,'Licenties docent 4'!E14,'Licenties docent 5'!E14,'Licenties docent 6'!E14,'Licenties docent 7'!E14)</f>
        <v>0</v>
      </c>
      <c r="F14" s="26">
        <f t="shared" si="0"/>
        <v>0</v>
      </c>
      <c r="G14" s="24">
        <f t="shared" si="1"/>
        <v>0</v>
      </c>
      <c r="H14" s="27">
        <f t="shared" si="2"/>
        <v>0</v>
      </c>
    </row>
    <row r="15" spans="2:8">
      <c r="B15" s="10" t="s">
        <v>32</v>
      </c>
      <c r="C15" s="23" t="s">
        <v>31</v>
      </c>
      <c r="D15" s="24">
        <v>8.6</v>
      </c>
      <c r="E15" s="25">
        <f>SUM('Licenties docent 1'!E15,'Licenties docent 2'!E15,'Licenties docent 3'!E15,'Licenties docent 4'!E15,'Licenties docent 5'!E15,'Licenties docent 6'!E15,'Licenties docent 7'!E15)</f>
        <v>0</v>
      </c>
      <c r="F15" s="26">
        <f t="shared" si="0"/>
        <v>0</v>
      </c>
      <c r="G15" s="24">
        <f t="shared" si="1"/>
        <v>0</v>
      </c>
      <c r="H15" s="27">
        <f t="shared" si="2"/>
        <v>0</v>
      </c>
    </row>
    <row r="16" spans="2:8">
      <c r="B16" s="10" t="s">
        <v>34</v>
      </c>
      <c r="C16" s="23" t="s">
        <v>33</v>
      </c>
      <c r="D16" s="24">
        <v>4.5999999999999996</v>
      </c>
      <c r="E16" s="25">
        <f>SUM('Licenties docent 1'!E16,'Licenties docent 2'!E16,'Licenties docent 3'!E16,'Licenties docent 4'!E16,'Licenties docent 5'!E16,'Licenties docent 6'!E16,'Licenties docent 7'!E16)</f>
        <v>0</v>
      </c>
      <c r="F16" s="26">
        <f t="shared" si="0"/>
        <v>0</v>
      </c>
      <c r="G16" s="24">
        <f t="shared" si="1"/>
        <v>0</v>
      </c>
      <c r="H16" s="27">
        <f t="shared" si="2"/>
        <v>0</v>
      </c>
    </row>
    <row r="17" spans="2:8">
      <c r="B17" s="10" t="s">
        <v>36</v>
      </c>
      <c r="C17" s="23" t="s">
        <v>35</v>
      </c>
      <c r="D17" s="24">
        <v>8.6</v>
      </c>
      <c r="E17" s="25">
        <f>SUM('Licenties docent 1'!E17,'Licenties docent 2'!E17,'Licenties docent 3'!E17,'Licenties docent 4'!E17,'Licenties docent 5'!E17,'Licenties docent 6'!E17,'Licenties docent 7'!E17)</f>
        <v>0</v>
      </c>
      <c r="F17" s="26">
        <f t="shared" si="0"/>
        <v>0</v>
      </c>
      <c r="G17" s="24">
        <f t="shared" si="1"/>
        <v>0</v>
      </c>
      <c r="H17" s="27">
        <f t="shared" si="2"/>
        <v>0</v>
      </c>
    </row>
    <row r="18" spans="2:8">
      <c r="B18" s="10" t="s">
        <v>38</v>
      </c>
      <c r="C18" s="23" t="s">
        <v>37</v>
      </c>
      <c r="D18" s="24">
        <v>4.5999999999999996</v>
      </c>
      <c r="E18" s="25">
        <f>SUM('Licenties docent 1'!E18,'Licenties docent 2'!E18,'Licenties docent 3'!E18,'Licenties docent 4'!E18,'Licenties docent 5'!E18,'Licenties docent 6'!E18,'Licenties docent 7'!E18)</f>
        <v>0</v>
      </c>
      <c r="F18" s="26">
        <f t="shared" si="0"/>
        <v>0</v>
      </c>
      <c r="G18" s="24">
        <f t="shared" si="1"/>
        <v>0</v>
      </c>
      <c r="H18" s="27">
        <f t="shared" si="2"/>
        <v>0</v>
      </c>
    </row>
    <row r="19" spans="2:8">
      <c r="B19" s="10" t="s">
        <v>40</v>
      </c>
      <c r="C19" s="23" t="s">
        <v>39</v>
      </c>
      <c r="D19" s="24">
        <v>6.6</v>
      </c>
      <c r="E19" s="25">
        <f>SUM('Licenties docent 1'!E19,'Licenties docent 2'!E19,'Licenties docent 3'!E19,'Licenties docent 4'!E19,'Licenties docent 5'!E19,'Licenties docent 6'!E19,'Licenties docent 7'!E19)</f>
        <v>0</v>
      </c>
      <c r="F19" s="26">
        <f t="shared" si="0"/>
        <v>0</v>
      </c>
      <c r="G19" s="24">
        <f t="shared" si="1"/>
        <v>0</v>
      </c>
      <c r="H19" s="27">
        <f t="shared" si="2"/>
        <v>0</v>
      </c>
    </row>
    <row r="20" spans="2:8">
      <c r="B20" s="10" t="s">
        <v>98</v>
      </c>
      <c r="C20" s="23" t="s">
        <v>101</v>
      </c>
      <c r="D20" s="24">
        <v>15</v>
      </c>
      <c r="E20" s="25">
        <f>SUM('Licenties docent 1'!E20,'Licenties docent 2'!E20,'Licenties docent 3'!E20,'Licenties docent 4'!E20,'Licenties docent 5'!E20,'Licenties docent 6'!E20,'Licenties docent 7'!E20)</f>
        <v>0</v>
      </c>
      <c r="F20" s="26">
        <f t="shared" si="0"/>
        <v>0</v>
      </c>
      <c r="G20" s="24">
        <f t="shared" si="1"/>
        <v>0</v>
      </c>
      <c r="H20" s="27">
        <f t="shared" si="2"/>
        <v>0</v>
      </c>
    </row>
    <row r="21" spans="2:8">
      <c r="B21" s="42">
        <v>9789460621802</v>
      </c>
      <c r="C21" s="23" t="s">
        <v>104</v>
      </c>
      <c r="D21" s="24">
        <v>15</v>
      </c>
      <c r="E21" s="25">
        <f>SUM('Licenties docent 1'!E21,'Licenties docent 2'!E21,'Licenties docent 3'!E21,'Licenties docent 4'!E21,'Licenties docent 5'!E21,'Licenties docent 6'!E21,'Licenties docent 7'!E21)</f>
        <v>0</v>
      </c>
      <c r="F21" s="26">
        <f t="shared" si="0"/>
        <v>0</v>
      </c>
      <c r="G21" s="24">
        <f t="shared" ref="G21" si="3">D21*E21*F21</f>
        <v>0</v>
      </c>
      <c r="H21" s="27">
        <f t="shared" ref="H21" si="4">D21*E21</f>
        <v>0</v>
      </c>
    </row>
    <row r="22" spans="2:8">
      <c r="B22" s="10" t="s">
        <v>42</v>
      </c>
      <c r="C22" s="23" t="s">
        <v>41</v>
      </c>
      <c r="D22" s="24">
        <v>12.5</v>
      </c>
      <c r="E22" s="25">
        <f>SUM('Licenties docent 1'!E21,'Licenties docent 2'!E21,'Licenties docent 3'!E21,'Licenties docent 4'!E21,'Licenties docent 5'!E21,'Licenties docent 6'!E21,'Licenties docent 7'!E21)</f>
        <v>0</v>
      </c>
      <c r="F22" s="26">
        <f t="shared" si="0"/>
        <v>0</v>
      </c>
      <c r="G22" s="24">
        <f t="shared" si="1"/>
        <v>0</v>
      </c>
      <c r="H22" s="27">
        <f t="shared" si="2"/>
        <v>0</v>
      </c>
    </row>
    <row r="23" spans="2:8">
      <c r="B23" s="10" t="s">
        <v>44</v>
      </c>
      <c r="C23" s="23" t="s">
        <v>43</v>
      </c>
      <c r="D23" s="24">
        <v>12.5</v>
      </c>
      <c r="E23" s="25">
        <f>SUM('Licenties docent 1'!E23,'Licenties docent 2'!E22,'Licenties docent 3'!E22,'Licenties docent 4'!E22,'Licenties docent 5'!E22,'Licenties docent 6'!E22,'Licenties docent 7'!E22)</f>
        <v>0</v>
      </c>
      <c r="F23" s="26">
        <f t="shared" si="0"/>
        <v>0</v>
      </c>
      <c r="G23" s="24">
        <f t="shared" si="1"/>
        <v>0</v>
      </c>
      <c r="H23" s="27">
        <f t="shared" si="2"/>
        <v>0</v>
      </c>
    </row>
    <row r="24" spans="2:8">
      <c r="B24" s="42">
        <v>9789460622021</v>
      </c>
      <c r="C24" s="23" t="s">
        <v>103</v>
      </c>
      <c r="D24" s="24">
        <v>12.5</v>
      </c>
      <c r="E24" s="25">
        <f>SUM('Licenties docent 1'!E24,'Licenties docent 2'!E23,'Licenties docent 3'!E23,'Licenties docent 4'!E23,'Licenties docent 5'!E23,'Licenties docent 6'!E23,'Licenties docent 7'!E23)</f>
        <v>0</v>
      </c>
      <c r="F24" s="26">
        <f t="shared" ref="F24" si="5">IF(E24&lt;10,0%,IF(E24&lt;25,5%,IF(E24&lt;100,10%,15%)))</f>
        <v>0</v>
      </c>
      <c r="G24" s="24">
        <f t="shared" ref="G24" si="6">D24*E24*F24</f>
        <v>0</v>
      </c>
      <c r="H24" s="27">
        <f t="shared" ref="H24" si="7">D24*E24</f>
        <v>0</v>
      </c>
    </row>
    <row r="25" spans="2:8">
      <c r="B25" s="10" t="s">
        <v>93</v>
      </c>
      <c r="C25" s="23" t="s">
        <v>94</v>
      </c>
      <c r="D25" s="24">
        <v>5</v>
      </c>
      <c r="E25" s="25">
        <f>SUM('Licenties docent 1'!E25,'Licenties docent 2'!E23,'Licenties docent 3'!E23,'Licenties docent 4'!E23,'Licenties docent 5'!E23,'Licenties docent 6'!E23,'Licenties docent 7'!E23)</f>
        <v>0</v>
      </c>
      <c r="F25" s="26">
        <f t="shared" si="0"/>
        <v>0</v>
      </c>
      <c r="G25" s="24">
        <f t="shared" si="1"/>
        <v>0</v>
      </c>
      <c r="H25" s="27">
        <f t="shared" si="2"/>
        <v>0</v>
      </c>
    </row>
    <row r="26" spans="2:8">
      <c r="D26" s="24"/>
      <c r="E26" s="24"/>
    </row>
    <row r="27" spans="2:8" s="12" customFormat="1">
      <c r="B27" s="12" t="s">
        <v>8</v>
      </c>
      <c r="C27" s="12" t="s">
        <v>7</v>
      </c>
      <c r="D27" s="28"/>
      <c r="E27" s="24"/>
    </row>
    <row r="28" spans="2:8">
      <c r="B28" s="10" t="s">
        <v>9</v>
      </c>
      <c r="C28" s="23" t="s">
        <v>0</v>
      </c>
      <c r="D28" s="24">
        <v>15</v>
      </c>
      <c r="E28" s="25">
        <f>SUM('Licenties docent 1'!E28,'Licenties docent 2'!E26,'Licenties docent 3'!E26,'Licenties docent 4'!E26,'Licenties docent 5'!E26,'Licenties docent 6'!E26,'Licenties docent 7'!E26)</f>
        <v>0</v>
      </c>
      <c r="F28" s="26">
        <f t="shared" ref="F28:F33" si="8">IF(E28&lt;10,0%,IF(E28&lt;25,5%,IF(E28&lt;100,10%,15%)))</f>
        <v>0</v>
      </c>
      <c r="G28" s="24">
        <f t="shared" ref="G28:G33" si="9">D28*E28*F28</f>
        <v>0</v>
      </c>
      <c r="H28" s="27">
        <f t="shared" ref="H28:H33" si="10">D28*E28</f>
        <v>0</v>
      </c>
    </row>
    <row r="29" spans="2:8">
      <c r="B29" s="10" t="s">
        <v>10</v>
      </c>
      <c r="C29" s="23" t="s">
        <v>1</v>
      </c>
      <c r="D29" s="24">
        <v>15</v>
      </c>
      <c r="E29" s="25">
        <f>SUM('Licenties docent 1'!E29,'Licenties docent 2'!E27,'Licenties docent 3'!E27,'Licenties docent 4'!E27,'Licenties docent 5'!E27,'Licenties docent 6'!E27,'Licenties docent 7'!E27)</f>
        <v>0</v>
      </c>
      <c r="F29" s="26">
        <f t="shared" si="8"/>
        <v>0</v>
      </c>
      <c r="G29" s="24">
        <f t="shared" si="9"/>
        <v>0</v>
      </c>
      <c r="H29" s="27">
        <f t="shared" si="10"/>
        <v>0</v>
      </c>
    </row>
    <row r="30" spans="2:8">
      <c r="B30" s="10" t="s">
        <v>11</v>
      </c>
      <c r="C30" s="23" t="s">
        <v>2</v>
      </c>
      <c r="D30" s="24">
        <v>15</v>
      </c>
      <c r="E30" s="25">
        <f>SUM('Licenties docent 1'!E30,'Licenties docent 2'!E28,'Licenties docent 3'!E28,'Licenties docent 4'!E28,'Licenties docent 5'!E28,'Licenties docent 6'!E28,'Licenties docent 7'!E28)</f>
        <v>0</v>
      </c>
      <c r="F30" s="26">
        <f t="shared" si="8"/>
        <v>0</v>
      </c>
      <c r="G30" s="24">
        <f t="shared" si="9"/>
        <v>0</v>
      </c>
      <c r="H30" s="27">
        <f t="shared" si="10"/>
        <v>0</v>
      </c>
    </row>
    <row r="31" spans="2:8">
      <c r="B31" s="10" t="s">
        <v>12</v>
      </c>
      <c r="C31" s="23" t="s">
        <v>3</v>
      </c>
      <c r="D31" s="24">
        <v>15</v>
      </c>
      <c r="E31" s="25">
        <f>SUM('Licenties docent 1'!E31,'Licenties docent 2'!E29,'Licenties docent 3'!E29,'Licenties docent 4'!E29,'Licenties docent 5'!E29,'Licenties docent 6'!E29,'Licenties docent 7'!E29)</f>
        <v>0</v>
      </c>
      <c r="F31" s="26">
        <f t="shared" si="8"/>
        <v>0</v>
      </c>
      <c r="G31" s="24">
        <f t="shared" si="9"/>
        <v>0</v>
      </c>
      <c r="H31" s="27">
        <f t="shared" si="10"/>
        <v>0</v>
      </c>
    </row>
    <row r="32" spans="2:8">
      <c r="B32" s="10" t="s">
        <v>13</v>
      </c>
      <c r="C32" s="23" t="s">
        <v>4</v>
      </c>
      <c r="D32" s="24">
        <v>15</v>
      </c>
      <c r="E32" s="25">
        <f>SUM('Licenties docent 1'!E32,'Licenties docent 2'!E30,'Licenties docent 3'!E30,'Licenties docent 4'!E30,'Licenties docent 5'!E30,'Licenties docent 6'!E30,'Licenties docent 7'!E30)</f>
        <v>0</v>
      </c>
      <c r="F32" s="26">
        <f t="shared" si="8"/>
        <v>0</v>
      </c>
      <c r="G32" s="24">
        <f t="shared" si="9"/>
        <v>0</v>
      </c>
      <c r="H32" s="27">
        <f t="shared" si="10"/>
        <v>0</v>
      </c>
    </row>
    <row r="33" spans="2:8">
      <c r="B33" s="10" t="s">
        <v>14</v>
      </c>
      <c r="C33" s="23" t="s">
        <v>5</v>
      </c>
      <c r="D33" s="24">
        <v>15</v>
      </c>
      <c r="E33" s="25">
        <f>SUM('Licenties docent 1'!E33,'Licenties docent 2'!E31,'Licenties docent 3'!E31,'Licenties docent 4'!E31,'Licenties docent 5'!E31,'Licenties docent 6'!E31,'Licenties docent 7'!E31)</f>
        <v>0</v>
      </c>
      <c r="F33" s="26">
        <f t="shared" si="8"/>
        <v>0</v>
      </c>
      <c r="G33" s="24">
        <f t="shared" si="9"/>
        <v>0</v>
      </c>
      <c r="H33" s="27">
        <f t="shared" si="10"/>
        <v>0</v>
      </c>
    </row>
    <row r="34" spans="2:8">
      <c r="D34" s="24"/>
    </row>
    <row r="36" spans="2:8">
      <c r="B36" s="12" t="s">
        <v>49</v>
      </c>
      <c r="D36" s="24"/>
    </row>
    <row r="37" spans="2:8">
      <c r="B37" s="10" t="s">
        <v>96</v>
      </c>
      <c r="D37" s="24">
        <v>50</v>
      </c>
      <c r="E37" s="32">
        <v>0</v>
      </c>
      <c r="H37" s="27">
        <f>IF(E37=0,0,IF(E37=1,35))</f>
        <v>0</v>
      </c>
    </row>
    <row r="38" spans="2:8">
      <c r="B38" s="33" t="s">
        <v>52</v>
      </c>
    </row>
    <row r="39" spans="2:8">
      <c r="E39" s="30"/>
    </row>
    <row r="40" spans="2:8" s="3" customFormat="1">
      <c r="B40" s="3" t="s">
        <v>91</v>
      </c>
      <c r="D40" s="13">
        <v>2</v>
      </c>
      <c r="E40" s="3">
        <f>IF(E37=0,1,IF(E37=1,0))</f>
        <v>1</v>
      </c>
      <c r="H40" s="13">
        <f>IF(E37=0,2,IF(E37=1,0))</f>
        <v>2</v>
      </c>
    </row>
    <row r="41" spans="2:8">
      <c r="E41" s="30"/>
    </row>
    <row r="42" spans="2:8">
      <c r="G42" s="12" t="s">
        <v>92</v>
      </c>
      <c r="H42" s="12" t="s">
        <v>48</v>
      </c>
    </row>
    <row r="43" spans="2:8">
      <c r="G43" s="27">
        <f>SUM(G7:G33)</f>
        <v>0</v>
      </c>
      <c r="H43" s="27">
        <f>SUM(H7:H40)</f>
        <v>2</v>
      </c>
    </row>
    <row r="62" spans="5:5">
      <c r="E62" s="10">
        <v>0</v>
      </c>
    </row>
    <row r="63" spans="5:5">
      <c r="E63" s="10">
        <v>1</v>
      </c>
    </row>
  </sheetData>
  <sheetProtection selectLockedCells="1"/>
  <dataValidations count="1">
    <dataValidation type="list" allowBlank="1" showInputMessage="1" showErrorMessage="1" sqref="E37" xr:uid="{00000000-0002-0000-0800-000000000000}">
      <formula1>$E$62:$E$63</formula1>
    </dataValidation>
  </dataValidations>
  <hyperlinks>
    <hyperlink ref="B38" r:id="rId1" xr:uid="{00000000-0004-0000-0800-000000000000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4"/>
  <dimension ref="B2:B5"/>
  <sheetViews>
    <sheetView workbookViewId="0">
      <selection activeCell="A2" sqref="A1:XFD1048576"/>
    </sheetView>
  </sheetViews>
  <sheetFormatPr baseColWidth="10" defaultRowHeight="16"/>
  <sheetData>
    <row r="2" spans="2:2">
      <c r="B2" s="1" t="s">
        <v>70</v>
      </c>
    </row>
    <row r="3" spans="2:2">
      <c r="B3" t="s">
        <v>63</v>
      </c>
    </row>
    <row r="4" spans="2:2">
      <c r="B4" t="s">
        <v>64</v>
      </c>
    </row>
    <row r="5" spans="2:2">
      <c r="B5" t="s">
        <v>65</v>
      </c>
    </row>
  </sheetData>
  <sheetProtection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M51"/>
  <sheetViews>
    <sheetView topLeftCell="A30" workbookViewId="0">
      <selection activeCell="C9" sqref="C9"/>
    </sheetView>
  </sheetViews>
  <sheetFormatPr baseColWidth="10" defaultRowHeight="16"/>
  <cols>
    <col min="1" max="1" width="10.83203125" style="10"/>
    <col min="2" max="2" width="24.5" style="10" customWidth="1"/>
    <col min="3" max="3" width="38.5" style="10" customWidth="1"/>
    <col min="4" max="6" width="10.83203125" style="10"/>
    <col min="7" max="7" width="1.33203125" style="10" customWidth="1"/>
    <col min="8" max="8" width="18.83203125" style="10" customWidth="1"/>
    <col min="9" max="9" width="1.33203125" style="10" customWidth="1"/>
    <col min="10" max="10" width="21" style="10" customWidth="1"/>
    <col min="11" max="11" width="1.33203125" style="10" customWidth="1"/>
    <col min="12" max="12" width="28.6640625" style="10" customWidth="1"/>
    <col min="13" max="16384" width="10.83203125" style="10"/>
  </cols>
  <sheetData>
    <row r="2" spans="2:13" ht="24">
      <c r="B2" s="35" t="s">
        <v>99</v>
      </c>
    </row>
    <row r="3" spans="2:13" ht="19">
      <c r="B3" s="11" t="s">
        <v>53</v>
      </c>
    </row>
    <row r="8" spans="2:13" ht="24" customHeight="1">
      <c r="B8" s="12" t="s">
        <v>66</v>
      </c>
      <c r="E8" s="12" t="s">
        <v>81</v>
      </c>
    </row>
    <row r="9" spans="2:13" ht="24" customHeight="1">
      <c r="B9" s="10" t="s">
        <v>54</v>
      </c>
      <c r="C9" s="8" t="s">
        <v>70</v>
      </c>
      <c r="F9" s="10" t="s">
        <v>54</v>
      </c>
      <c r="H9" s="10" t="s">
        <v>55</v>
      </c>
      <c r="J9" s="10" t="s">
        <v>56</v>
      </c>
      <c r="L9" s="10" t="s">
        <v>61</v>
      </c>
      <c r="M9" s="10" t="s">
        <v>85</v>
      </c>
    </row>
    <row r="10" spans="2:13" ht="24" customHeight="1">
      <c r="B10" s="10" t="s">
        <v>55</v>
      </c>
      <c r="C10" s="8"/>
      <c r="E10" s="15" t="s">
        <v>73</v>
      </c>
      <c r="F10" s="7" t="s">
        <v>70</v>
      </c>
      <c r="H10" s="8"/>
      <c r="I10" s="36"/>
      <c r="J10" s="8"/>
      <c r="K10" s="36"/>
      <c r="L10" s="8"/>
      <c r="M10" s="7" t="s">
        <v>70</v>
      </c>
    </row>
    <row r="11" spans="2:13" ht="24" customHeight="1">
      <c r="B11" s="10" t="s">
        <v>56</v>
      </c>
      <c r="C11" s="9"/>
      <c r="E11" s="17" t="s">
        <v>74</v>
      </c>
      <c r="F11" s="7" t="s">
        <v>70</v>
      </c>
      <c r="H11" s="8"/>
      <c r="I11" s="36"/>
      <c r="J11" s="8"/>
      <c r="K11" s="36"/>
      <c r="L11" s="8"/>
      <c r="M11" s="7" t="s">
        <v>70</v>
      </c>
    </row>
    <row r="12" spans="2:13" ht="24" customHeight="1">
      <c r="B12" s="10" t="s">
        <v>61</v>
      </c>
      <c r="C12" s="9"/>
      <c r="E12" s="18" t="s">
        <v>75</v>
      </c>
      <c r="F12" s="7" t="s">
        <v>70</v>
      </c>
      <c r="H12" s="8"/>
      <c r="I12" s="36"/>
      <c r="J12" s="8"/>
      <c r="K12" s="36"/>
      <c r="L12" s="8"/>
      <c r="M12" s="7" t="s">
        <v>70</v>
      </c>
    </row>
    <row r="13" spans="2:13" ht="24" customHeight="1">
      <c r="E13" s="19" t="s">
        <v>76</v>
      </c>
      <c r="F13" s="7" t="s">
        <v>70</v>
      </c>
      <c r="H13" s="8"/>
      <c r="I13" s="36"/>
      <c r="J13" s="8"/>
      <c r="K13" s="36"/>
      <c r="L13" s="8"/>
      <c r="M13" s="7" t="s">
        <v>70</v>
      </c>
    </row>
    <row r="14" spans="2:13" ht="24" customHeight="1">
      <c r="B14" s="12" t="s">
        <v>71</v>
      </c>
      <c r="E14" s="20" t="s">
        <v>77</v>
      </c>
      <c r="F14" s="7" t="s">
        <v>70</v>
      </c>
      <c r="H14" s="8"/>
      <c r="I14" s="36"/>
      <c r="J14" s="8"/>
      <c r="K14" s="36"/>
      <c r="L14" s="8"/>
      <c r="M14" s="7" t="s">
        <v>70</v>
      </c>
    </row>
    <row r="15" spans="2:13" ht="24" customHeight="1">
      <c r="B15" s="10" t="s">
        <v>62</v>
      </c>
      <c r="C15" s="8"/>
      <c r="E15" s="16" t="s">
        <v>78</v>
      </c>
      <c r="F15" s="7" t="s">
        <v>70</v>
      </c>
      <c r="H15" s="8"/>
      <c r="I15" s="36"/>
      <c r="J15" s="8"/>
      <c r="K15" s="36"/>
      <c r="L15" s="8"/>
      <c r="M15" s="7" t="s">
        <v>70</v>
      </c>
    </row>
    <row r="16" spans="2:13" ht="24" customHeight="1">
      <c r="B16" s="10" t="s">
        <v>67</v>
      </c>
      <c r="C16" s="8"/>
      <c r="E16" s="34" t="s">
        <v>79</v>
      </c>
      <c r="F16" s="7" t="s">
        <v>70</v>
      </c>
      <c r="H16" s="8"/>
      <c r="I16" s="36"/>
      <c r="J16" s="8"/>
      <c r="K16" s="36"/>
      <c r="L16" s="8"/>
      <c r="M16" s="7" t="s">
        <v>70</v>
      </c>
    </row>
    <row r="17" spans="2:13" ht="24" customHeight="1">
      <c r="B17" s="10" t="s">
        <v>68</v>
      </c>
      <c r="C17" s="8"/>
      <c r="E17" s="10" t="s">
        <v>80</v>
      </c>
      <c r="F17" s="7" t="s">
        <v>70</v>
      </c>
      <c r="H17" s="8"/>
      <c r="I17" s="36"/>
      <c r="J17" s="8"/>
      <c r="K17" s="36"/>
      <c r="L17" s="8"/>
      <c r="M17" s="7" t="s">
        <v>70</v>
      </c>
    </row>
    <row r="18" spans="2:13" ht="24" customHeight="1">
      <c r="B18" s="10" t="s">
        <v>69</v>
      </c>
      <c r="C18" s="8"/>
    </row>
    <row r="21" spans="2:13">
      <c r="B21" s="12" t="s">
        <v>72</v>
      </c>
      <c r="C21" s="8"/>
    </row>
    <row r="48" spans="13:13">
      <c r="M48" s="10" t="s">
        <v>70</v>
      </c>
    </row>
    <row r="49" spans="13:13">
      <c r="M49" s="10" t="s">
        <v>88</v>
      </c>
    </row>
    <row r="50" spans="13:13">
      <c r="M50" s="10" t="s">
        <v>86</v>
      </c>
    </row>
    <row r="51" spans="13:13">
      <c r="M51" s="10" t="s">
        <v>87</v>
      </c>
    </row>
  </sheetData>
  <sheetProtection selectLockedCells="1"/>
  <dataValidations count="3">
    <dataValidation type="textLength" operator="greaterThan" allowBlank="1" showInputMessage="1" showErrorMessage="1" sqref="C10:C11" xr:uid="{00000000-0002-0000-0100-000000000000}">
      <formula1>1</formula1>
    </dataValidation>
    <dataValidation type="textLength" operator="greaterThan" allowBlank="1" showInputMessage="1" showErrorMessage="1" sqref="C12" xr:uid="{00000000-0002-0000-0100-000001000000}">
      <formula1>5</formula1>
    </dataValidation>
    <dataValidation type="list" allowBlank="1" showInputMessage="1" showErrorMessage="1" sqref="M10:M17" xr:uid="{00000000-0002-0000-0100-000002000000}">
      <formula1>$M$48:$M$51</formula1>
    </dataValidation>
  </dataValidations>
  <pageMargins left="0.7" right="0.7" top="0.75" bottom="0.75" header="0.3" footer="0.3"/>
  <pageSetup paperSize="9" orientation="portrait" horizontalDpi="0" verticalDpi="0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Blad4!$B$2:$B$5</xm:f>
          </x14:formula1>
          <xm:sqref>C9 F10:G17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theme="9"/>
  </sheetPr>
  <dimension ref="B2:H44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41" t="s">
        <v>73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" si="0">D7*E7*F7</f>
        <v>0</v>
      </c>
      <c r="H7" s="27">
        <f t="shared" ref="H7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4" si="2">IF(E8&lt;10,0%,IF(E8&lt;25,5%,IF(E8&lt;100,10%,15%)))</f>
        <v>0</v>
      </c>
      <c r="G8" s="24">
        <f t="shared" ref="G8:G24" si="3">D8*E8*F8</f>
        <v>0</v>
      </c>
      <c r="H8" s="27">
        <f t="shared" ref="H8:H24" si="4">D8*E8</f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3"/>
        <v>0</v>
      </c>
      <c r="H9" s="27">
        <f t="shared" si="4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3"/>
        <v>0</v>
      </c>
      <c r="H10" s="27">
        <f t="shared" si="4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3"/>
        <v>0</v>
      </c>
      <c r="H11" s="27">
        <f t="shared" si="4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3"/>
        <v>0</v>
      </c>
      <c r="H12" s="27">
        <f t="shared" si="4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3"/>
        <v>0</v>
      </c>
      <c r="H13" s="27">
        <f t="shared" si="4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3"/>
        <v>0</v>
      </c>
      <c r="H14" s="27">
        <f t="shared" si="4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3"/>
        <v>0</v>
      </c>
      <c r="H15" s="27">
        <f t="shared" si="4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3"/>
        <v>0</v>
      </c>
      <c r="H16" s="27">
        <f t="shared" si="4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3"/>
        <v>0</v>
      </c>
      <c r="H17" s="27">
        <f t="shared" si="4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3"/>
        <v>0</v>
      </c>
      <c r="H18" s="27">
        <f t="shared" si="4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3"/>
        <v>0</v>
      </c>
      <c r="H19" s="27">
        <f t="shared" si="4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ref="F20" si="5">IF(E20&lt;10,0%,IF(E20&lt;25,5%,IF(E20&lt;100,10%,15%)))</f>
        <v>0</v>
      </c>
      <c r="G20" s="24">
        <f t="shared" ref="G20" si="6">D20*E20*F20</f>
        <v>0</v>
      </c>
      <c r="H20" s="27">
        <f t="shared" ref="H20" si="7">D20*E20</f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3"/>
        <v>0</v>
      </c>
      <c r="H21" s="27">
        <f t="shared" si="4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3"/>
        <v>0</v>
      </c>
      <c r="H22" s="27">
        <f t="shared" si="4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3"/>
        <v>0</v>
      </c>
      <c r="H23" s="27">
        <f t="shared" si="4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3"/>
        <v>0</v>
      </c>
      <c r="H24" s="27">
        <f t="shared" si="4"/>
        <v>0</v>
      </c>
    </row>
    <row r="25" spans="2:8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ref="F25" si="8">IF(E25&lt;10,0%,IF(E25&lt;25,5%,IF(E25&lt;100,10%,15%)))</f>
        <v>0</v>
      </c>
      <c r="G25" s="24">
        <f t="shared" ref="G25" si="9">D25*E25*F25</f>
        <v>0</v>
      </c>
      <c r="H25" s="27">
        <f t="shared" ref="H25" si="10">D25*E25</f>
        <v>0</v>
      </c>
    </row>
    <row r="26" spans="2:8">
      <c r="D26" s="24"/>
    </row>
    <row r="27" spans="2:8" s="12" customFormat="1">
      <c r="B27" s="12" t="s">
        <v>8</v>
      </c>
      <c r="C27" s="12" t="s">
        <v>7</v>
      </c>
      <c r="D27" s="28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11">IF(E28&lt;10,0%,IF(E28&lt;25,5%,IF(E28&lt;100,10%,15%)))</f>
        <v>0</v>
      </c>
      <c r="G28" s="24">
        <f t="shared" ref="G28:G33" si="12">D28*E28*F28</f>
        <v>0</v>
      </c>
      <c r="H28" s="27">
        <f t="shared" ref="H28:H33" si="13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11"/>
        <v>0</v>
      </c>
      <c r="G29" s="24">
        <f t="shared" si="12"/>
        <v>0</v>
      </c>
      <c r="H29" s="27">
        <f t="shared" si="13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11"/>
        <v>0</v>
      </c>
      <c r="G30" s="24">
        <f t="shared" si="12"/>
        <v>0</v>
      </c>
      <c r="H30" s="27">
        <f t="shared" si="13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11"/>
        <v>0</v>
      </c>
      <c r="G31" s="24">
        <f t="shared" si="12"/>
        <v>0</v>
      </c>
      <c r="H31" s="27">
        <f t="shared" si="13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11"/>
        <v>0</v>
      </c>
      <c r="G32" s="24">
        <f t="shared" si="12"/>
        <v>0</v>
      </c>
      <c r="H32" s="27">
        <f t="shared" si="13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11"/>
        <v>0</v>
      </c>
      <c r="G33" s="24">
        <f t="shared" si="12"/>
        <v>0</v>
      </c>
      <c r="H33" s="27">
        <f t="shared" si="13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3" spans="2:8" hidden="1">
      <c r="E43" s="30">
        <v>0</v>
      </c>
    </row>
    <row r="44" spans="2:8" hidden="1">
      <c r="E44" s="30">
        <v>1</v>
      </c>
    </row>
  </sheetData>
  <sheetProtection selectLockedCell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40" t="s">
        <v>74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39" t="s">
        <v>75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38" t="s">
        <v>76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20" t="s">
        <v>77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8" width="10.83203125" style="10"/>
    <col min="9" max="9" width="10.83203125" style="10" customWidth="1"/>
    <col min="10" max="16384" width="10.83203125" style="10"/>
  </cols>
  <sheetData>
    <row r="2" spans="2:8" ht="24">
      <c r="B2" s="35" t="s">
        <v>99</v>
      </c>
      <c r="D2" s="37" t="s">
        <v>78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99765-0166-8846-8D48-629B897F7829}">
  <sheetPr>
    <tabColor rgb="FFFFFF00"/>
  </sheetPr>
  <dimension ref="B2:H42"/>
  <sheetViews>
    <sheetView workbookViewId="0">
      <selection activeCell="E7" sqref="E7"/>
    </sheetView>
  </sheetViews>
  <sheetFormatPr baseColWidth="10" defaultRowHeight="16"/>
  <cols>
    <col min="1" max="1" width="10.83203125" style="10"/>
    <col min="2" max="2" width="22.5" style="10" customWidth="1"/>
    <col min="3" max="3" width="65.6640625" style="10" customWidth="1"/>
    <col min="4" max="4" width="15.6640625" style="10" customWidth="1"/>
    <col min="5" max="6" width="10.83203125" style="10"/>
    <col min="7" max="7" width="13.83203125" style="10" customWidth="1"/>
    <col min="8" max="16384" width="10.83203125" style="10"/>
  </cols>
  <sheetData>
    <row r="2" spans="2:8" ht="24">
      <c r="B2" s="35" t="s">
        <v>99</v>
      </c>
      <c r="D2" s="34" t="s">
        <v>79</v>
      </c>
    </row>
    <row r="3" spans="2:8" ht="19">
      <c r="B3" s="11" t="s">
        <v>100</v>
      </c>
    </row>
    <row r="5" spans="2:8">
      <c r="D5" s="27"/>
    </row>
    <row r="6" spans="2:8" s="22" customFormat="1" ht="16" customHeight="1">
      <c r="B6" s="22" t="s">
        <v>8</v>
      </c>
      <c r="C6" s="22" t="s">
        <v>6</v>
      </c>
      <c r="D6" s="22" t="s">
        <v>45</v>
      </c>
      <c r="E6" s="22" t="s">
        <v>46</v>
      </c>
      <c r="F6" s="22" t="s">
        <v>51</v>
      </c>
      <c r="G6" s="22" t="s">
        <v>50</v>
      </c>
      <c r="H6" s="22" t="s">
        <v>47</v>
      </c>
    </row>
    <row r="7" spans="2:8">
      <c r="B7" s="42">
        <v>9789460620966</v>
      </c>
      <c r="C7" s="23" t="s">
        <v>20</v>
      </c>
      <c r="D7" s="24">
        <v>8.75</v>
      </c>
      <c r="E7" s="14">
        <v>0</v>
      </c>
      <c r="F7" s="26">
        <f>IF(E7&lt;10,0%,IF(E7&lt;25,5%,IF(E7&lt;100,10%,15%)))</f>
        <v>0</v>
      </c>
      <c r="G7" s="24">
        <f t="shared" ref="G7:G25" si="0">D7*E7*F7</f>
        <v>0</v>
      </c>
      <c r="H7" s="27">
        <f t="shared" ref="H7:H25" si="1">D7*E7</f>
        <v>0</v>
      </c>
    </row>
    <row r="8" spans="2:8">
      <c r="B8" s="42">
        <v>9789460621154</v>
      </c>
      <c r="C8" s="23" t="s">
        <v>19</v>
      </c>
      <c r="D8" s="24">
        <v>4.75</v>
      </c>
      <c r="E8" s="14">
        <v>0</v>
      </c>
      <c r="F8" s="26">
        <f t="shared" ref="F8:F25" si="2">IF(E8&lt;10,0%,IF(E8&lt;25,5%,IF(E8&lt;100,10%,15%)))</f>
        <v>0</v>
      </c>
      <c r="G8" s="24">
        <f t="shared" si="0"/>
        <v>0</v>
      </c>
      <c r="H8" s="27">
        <f t="shared" si="1"/>
        <v>0</v>
      </c>
    </row>
    <row r="9" spans="2:8">
      <c r="B9" s="42">
        <v>9789460621086</v>
      </c>
      <c r="C9" s="23" t="s">
        <v>21</v>
      </c>
      <c r="D9" s="24">
        <v>8.75</v>
      </c>
      <c r="E9" s="14">
        <v>0</v>
      </c>
      <c r="F9" s="26">
        <f t="shared" si="2"/>
        <v>0</v>
      </c>
      <c r="G9" s="24">
        <f t="shared" si="0"/>
        <v>0</v>
      </c>
      <c r="H9" s="27">
        <f t="shared" si="1"/>
        <v>0</v>
      </c>
    </row>
    <row r="10" spans="2:8">
      <c r="B10" s="42">
        <v>9789460621017</v>
      </c>
      <c r="C10" s="23" t="s">
        <v>22</v>
      </c>
      <c r="D10" s="24">
        <v>4.75</v>
      </c>
      <c r="E10" s="14">
        <v>0</v>
      </c>
      <c r="F10" s="26">
        <f t="shared" si="2"/>
        <v>0</v>
      </c>
      <c r="G10" s="24">
        <f t="shared" si="0"/>
        <v>0</v>
      </c>
      <c r="H10" s="27">
        <f t="shared" si="1"/>
        <v>0</v>
      </c>
    </row>
    <row r="11" spans="2:8">
      <c r="B11" s="42">
        <v>9789460621109</v>
      </c>
      <c r="C11" s="23" t="s">
        <v>23</v>
      </c>
      <c r="D11" s="24">
        <v>8.75</v>
      </c>
      <c r="E11" s="14">
        <v>0</v>
      </c>
      <c r="F11" s="26">
        <f t="shared" si="2"/>
        <v>0</v>
      </c>
      <c r="G11" s="24">
        <f t="shared" si="0"/>
        <v>0</v>
      </c>
      <c r="H11" s="27">
        <f t="shared" si="1"/>
        <v>0</v>
      </c>
    </row>
    <row r="12" spans="2:8">
      <c r="B12" s="42">
        <v>9789460621215</v>
      </c>
      <c r="C12" s="23" t="s">
        <v>25</v>
      </c>
      <c r="D12" s="24">
        <v>4.75</v>
      </c>
      <c r="E12" s="14">
        <v>0</v>
      </c>
      <c r="F12" s="26">
        <f t="shared" si="2"/>
        <v>0</v>
      </c>
      <c r="G12" s="24">
        <f t="shared" si="0"/>
        <v>0</v>
      </c>
      <c r="H12" s="27">
        <f t="shared" si="1"/>
        <v>0</v>
      </c>
    </row>
    <row r="13" spans="2:8">
      <c r="B13" s="42">
        <v>9789460621093</v>
      </c>
      <c r="C13" s="23" t="s">
        <v>27</v>
      </c>
      <c r="D13" s="24">
        <v>8.75</v>
      </c>
      <c r="E13" s="14">
        <v>0</v>
      </c>
      <c r="F13" s="26">
        <f t="shared" si="2"/>
        <v>0</v>
      </c>
      <c r="G13" s="24">
        <f t="shared" si="0"/>
        <v>0</v>
      </c>
      <c r="H13" s="27">
        <f t="shared" si="1"/>
        <v>0</v>
      </c>
    </row>
    <row r="14" spans="2:8">
      <c r="B14" s="42">
        <v>9789460621123</v>
      </c>
      <c r="C14" s="23" t="s">
        <v>29</v>
      </c>
      <c r="D14" s="24">
        <v>4.75</v>
      </c>
      <c r="E14" s="14">
        <v>0</v>
      </c>
      <c r="F14" s="26">
        <f t="shared" si="2"/>
        <v>0</v>
      </c>
      <c r="G14" s="24">
        <f t="shared" si="0"/>
        <v>0</v>
      </c>
      <c r="H14" s="27">
        <f t="shared" si="1"/>
        <v>0</v>
      </c>
    </row>
    <row r="15" spans="2:8">
      <c r="B15" s="42">
        <v>9789460621079</v>
      </c>
      <c r="C15" s="23" t="s">
        <v>31</v>
      </c>
      <c r="D15" s="24">
        <v>8.75</v>
      </c>
      <c r="E15" s="14">
        <v>0</v>
      </c>
      <c r="F15" s="26">
        <f t="shared" si="2"/>
        <v>0</v>
      </c>
      <c r="G15" s="24">
        <f t="shared" si="0"/>
        <v>0</v>
      </c>
      <c r="H15" s="27">
        <f t="shared" si="1"/>
        <v>0</v>
      </c>
    </row>
    <row r="16" spans="2:8">
      <c r="B16" s="42">
        <v>9789460621147</v>
      </c>
      <c r="C16" s="23" t="s">
        <v>33</v>
      </c>
      <c r="D16" s="24">
        <v>4.75</v>
      </c>
      <c r="E16" s="14">
        <v>0</v>
      </c>
      <c r="F16" s="26">
        <f t="shared" si="2"/>
        <v>0</v>
      </c>
      <c r="G16" s="24">
        <f t="shared" si="0"/>
        <v>0</v>
      </c>
      <c r="H16" s="27">
        <f t="shared" si="1"/>
        <v>0</v>
      </c>
    </row>
    <row r="17" spans="2:8">
      <c r="B17" s="42">
        <v>9789460621000</v>
      </c>
      <c r="C17" s="23" t="s">
        <v>35</v>
      </c>
      <c r="D17" s="24">
        <v>8.75</v>
      </c>
      <c r="E17" s="14">
        <v>0</v>
      </c>
      <c r="F17" s="26">
        <f t="shared" si="2"/>
        <v>0</v>
      </c>
      <c r="G17" s="24">
        <f t="shared" si="0"/>
        <v>0</v>
      </c>
      <c r="H17" s="27">
        <f t="shared" si="1"/>
        <v>0</v>
      </c>
    </row>
    <row r="18" spans="2:8">
      <c r="B18" s="42">
        <v>9789460621130</v>
      </c>
      <c r="C18" s="23" t="s">
        <v>37</v>
      </c>
      <c r="D18" s="24">
        <v>4.75</v>
      </c>
      <c r="E18" s="14">
        <v>0</v>
      </c>
      <c r="F18" s="26">
        <f t="shared" si="2"/>
        <v>0</v>
      </c>
      <c r="G18" s="24">
        <f t="shared" si="0"/>
        <v>0</v>
      </c>
      <c r="H18" s="27">
        <f t="shared" si="1"/>
        <v>0</v>
      </c>
    </row>
    <row r="19" spans="2:8">
      <c r="B19" s="42">
        <v>9789460621208</v>
      </c>
      <c r="C19" s="23" t="s">
        <v>39</v>
      </c>
      <c r="D19" s="24">
        <v>6.7</v>
      </c>
      <c r="E19" s="14">
        <v>0</v>
      </c>
      <c r="F19" s="26">
        <f t="shared" si="2"/>
        <v>0</v>
      </c>
      <c r="G19" s="24">
        <f t="shared" si="0"/>
        <v>0</v>
      </c>
      <c r="H19" s="27">
        <f t="shared" si="1"/>
        <v>0</v>
      </c>
    </row>
    <row r="20" spans="2:8">
      <c r="B20" s="42">
        <v>9789460621345</v>
      </c>
      <c r="C20" s="23" t="s">
        <v>101</v>
      </c>
      <c r="D20" s="24">
        <v>15</v>
      </c>
      <c r="E20" s="14">
        <v>0</v>
      </c>
      <c r="F20" s="26">
        <f t="shared" si="2"/>
        <v>0</v>
      </c>
      <c r="G20" s="24">
        <f t="shared" si="0"/>
        <v>0</v>
      </c>
      <c r="H20" s="27">
        <f t="shared" si="1"/>
        <v>0</v>
      </c>
    </row>
    <row r="21" spans="2:8">
      <c r="B21" s="42">
        <v>9789460621802</v>
      </c>
      <c r="C21" s="23" t="s">
        <v>104</v>
      </c>
      <c r="D21" s="24">
        <v>15</v>
      </c>
      <c r="E21" s="14">
        <v>0</v>
      </c>
      <c r="F21" s="26">
        <f t="shared" si="2"/>
        <v>0</v>
      </c>
      <c r="G21" s="24">
        <f t="shared" si="0"/>
        <v>0</v>
      </c>
      <c r="H21" s="27">
        <f t="shared" si="1"/>
        <v>0</v>
      </c>
    </row>
    <row r="22" spans="2:8">
      <c r="B22" s="42">
        <v>9789460621291</v>
      </c>
      <c r="C22" s="23" t="s">
        <v>102</v>
      </c>
      <c r="D22" s="24">
        <v>12.5</v>
      </c>
      <c r="E22" s="14">
        <v>0</v>
      </c>
      <c r="F22" s="26">
        <f t="shared" si="2"/>
        <v>0</v>
      </c>
      <c r="G22" s="24">
        <f t="shared" si="0"/>
        <v>0</v>
      </c>
      <c r="H22" s="27">
        <f t="shared" si="1"/>
        <v>0</v>
      </c>
    </row>
    <row r="23" spans="2:8">
      <c r="B23" s="42">
        <v>9789460621246</v>
      </c>
      <c r="C23" s="23" t="s">
        <v>43</v>
      </c>
      <c r="D23" s="24">
        <v>12.5</v>
      </c>
      <c r="E23" s="14">
        <v>0</v>
      </c>
      <c r="F23" s="26">
        <f t="shared" si="2"/>
        <v>0</v>
      </c>
      <c r="G23" s="24">
        <f t="shared" si="0"/>
        <v>0</v>
      </c>
      <c r="H23" s="27">
        <f t="shared" si="1"/>
        <v>0</v>
      </c>
    </row>
    <row r="24" spans="2:8">
      <c r="B24" s="42">
        <v>9789460622021</v>
      </c>
      <c r="C24" s="23" t="s">
        <v>103</v>
      </c>
      <c r="D24" s="24">
        <v>12.5</v>
      </c>
      <c r="E24" s="14">
        <v>0</v>
      </c>
      <c r="F24" s="26">
        <f t="shared" si="2"/>
        <v>0</v>
      </c>
      <c r="G24" s="24">
        <f t="shared" si="0"/>
        <v>0</v>
      </c>
      <c r="H24" s="27">
        <f t="shared" si="1"/>
        <v>0</v>
      </c>
    </row>
    <row r="25" spans="2:8" s="12" customFormat="1">
      <c r="B25" s="42">
        <v>9789460621451</v>
      </c>
      <c r="C25" s="23" t="s">
        <v>94</v>
      </c>
      <c r="D25" s="24">
        <v>5</v>
      </c>
      <c r="E25" s="14">
        <v>0</v>
      </c>
      <c r="F25" s="26">
        <f t="shared" si="2"/>
        <v>0</v>
      </c>
      <c r="G25" s="24">
        <f t="shared" si="0"/>
        <v>0</v>
      </c>
      <c r="H25" s="27">
        <f t="shared" si="1"/>
        <v>0</v>
      </c>
    </row>
    <row r="26" spans="2:8">
      <c r="D26" s="24"/>
    </row>
    <row r="27" spans="2:8">
      <c r="B27" s="12" t="s">
        <v>8</v>
      </c>
      <c r="C27" s="12" t="s">
        <v>7</v>
      </c>
      <c r="D27" s="28"/>
      <c r="E27" s="12"/>
      <c r="F27" s="12"/>
      <c r="G27" s="12"/>
      <c r="H27" s="12"/>
    </row>
    <row r="28" spans="2:8">
      <c r="B28" s="10" t="s">
        <v>9</v>
      </c>
      <c r="C28" s="23" t="s">
        <v>0</v>
      </c>
      <c r="D28" s="24">
        <v>15</v>
      </c>
      <c r="E28" s="14">
        <v>0</v>
      </c>
      <c r="F28" s="26">
        <f t="shared" ref="F28:F33" si="3">IF(E28&lt;10,0%,IF(E28&lt;25,5%,IF(E28&lt;100,10%,15%)))</f>
        <v>0</v>
      </c>
      <c r="G28" s="24">
        <f t="shared" ref="G28:G33" si="4">D28*E28*F28</f>
        <v>0</v>
      </c>
      <c r="H28" s="27">
        <f t="shared" ref="H28:H33" si="5">D28*E28</f>
        <v>0</v>
      </c>
    </row>
    <row r="29" spans="2:8">
      <c r="B29" s="10" t="s">
        <v>10</v>
      </c>
      <c r="C29" s="23" t="s">
        <v>1</v>
      </c>
      <c r="D29" s="24">
        <v>15</v>
      </c>
      <c r="E29" s="14">
        <v>0</v>
      </c>
      <c r="F29" s="26">
        <f t="shared" si="3"/>
        <v>0</v>
      </c>
      <c r="G29" s="24">
        <f t="shared" si="4"/>
        <v>0</v>
      </c>
      <c r="H29" s="27">
        <f t="shared" si="5"/>
        <v>0</v>
      </c>
    </row>
    <row r="30" spans="2:8">
      <c r="B30" s="10" t="s">
        <v>11</v>
      </c>
      <c r="C30" s="23" t="s">
        <v>2</v>
      </c>
      <c r="D30" s="24">
        <v>15</v>
      </c>
      <c r="E30" s="14">
        <v>0</v>
      </c>
      <c r="F30" s="26">
        <f t="shared" si="3"/>
        <v>0</v>
      </c>
      <c r="G30" s="24">
        <f t="shared" si="4"/>
        <v>0</v>
      </c>
      <c r="H30" s="27">
        <f t="shared" si="5"/>
        <v>0</v>
      </c>
    </row>
    <row r="31" spans="2:8">
      <c r="B31" s="10" t="s">
        <v>12</v>
      </c>
      <c r="C31" s="23" t="s">
        <v>3</v>
      </c>
      <c r="D31" s="24">
        <v>15</v>
      </c>
      <c r="E31" s="14">
        <v>0</v>
      </c>
      <c r="F31" s="26">
        <f t="shared" si="3"/>
        <v>0</v>
      </c>
      <c r="G31" s="24">
        <f t="shared" si="4"/>
        <v>0</v>
      </c>
      <c r="H31" s="27">
        <f t="shared" si="5"/>
        <v>0</v>
      </c>
    </row>
    <row r="32" spans="2:8">
      <c r="B32" s="10" t="s">
        <v>13</v>
      </c>
      <c r="C32" s="23" t="s">
        <v>4</v>
      </c>
      <c r="D32" s="24">
        <v>15</v>
      </c>
      <c r="E32" s="14">
        <v>0</v>
      </c>
      <c r="F32" s="26">
        <f t="shared" si="3"/>
        <v>0</v>
      </c>
      <c r="G32" s="24">
        <f t="shared" si="4"/>
        <v>0</v>
      </c>
      <c r="H32" s="27">
        <f t="shared" si="5"/>
        <v>0</v>
      </c>
    </row>
    <row r="33" spans="2:8">
      <c r="B33" s="10" t="s">
        <v>14</v>
      </c>
      <c r="C33" s="23" t="s">
        <v>5</v>
      </c>
      <c r="D33" s="24">
        <v>15</v>
      </c>
      <c r="E33" s="14">
        <v>0</v>
      </c>
      <c r="F33" s="26">
        <f t="shared" si="3"/>
        <v>0</v>
      </c>
      <c r="G33" s="24">
        <f t="shared" si="4"/>
        <v>0</v>
      </c>
      <c r="H33" s="27">
        <f t="shared" si="5"/>
        <v>0</v>
      </c>
    </row>
    <row r="34" spans="2:8">
      <c r="B34" s="29"/>
    </row>
    <row r="35" spans="2:8">
      <c r="H35" s="12" t="s">
        <v>48</v>
      </c>
    </row>
    <row r="36" spans="2:8">
      <c r="H36" s="27">
        <f>SUM(H7:H33)</f>
        <v>0</v>
      </c>
    </row>
    <row r="41" spans="2:8" hidden="1">
      <c r="E41" s="30">
        <v>0</v>
      </c>
    </row>
    <row r="42" spans="2:8" hidden="1">
      <c r="E42" s="30">
        <v>1</v>
      </c>
    </row>
  </sheetData>
  <sheetProtection selectLockedCell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1</vt:i4>
      </vt:variant>
    </vt:vector>
  </HeadingPairs>
  <TitlesOfParts>
    <vt:vector size="12" baseType="lpstr">
      <vt:lpstr>Instructies</vt:lpstr>
      <vt:lpstr>Gegevens</vt:lpstr>
      <vt:lpstr>Licenties docent 1</vt:lpstr>
      <vt:lpstr>Licenties docent 2</vt:lpstr>
      <vt:lpstr>Licenties docent 3</vt:lpstr>
      <vt:lpstr>Licenties docent 4</vt:lpstr>
      <vt:lpstr>Licenties docent 5</vt:lpstr>
      <vt:lpstr>Licenties docent 6</vt:lpstr>
      <vt:lpstr>Licenties docent 7</vt:lpstr>
      <vt:lpstr>TOTAAL LICENTIES</vt:lpstr>
      <vt:lpstr>Blad4</vt:lpstr>
      <vt:lpstr>Mevr.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Rosanne Boermans</dc:creator>
  <cp:lastModifiedBy>Eva van Weenen</cp:lastModifiedBy>
  <dcterms:created xsi:type="dcterms:W3CDTF">2018-05-25T10:49:52Z</dcterms:created>
  <dcterms:modified xsi:type="dcterms:W3CDTF">2022-09-06T07:59:21Z</dcterms:modified>
</cp:coreProperties>
</file>